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7650" windowHeight="9300" tabRatio="530" firstSheet="4" activeTab="7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'!$A$1:$K$77</definedName>
  </definedNames>
  <calcPr fullCalcOnLoad="1"/>
</workbook>
</file>

<file path=xl/sharedStrings.xml><?xml version="1.0" encoding="utf-8"?>
<sst xmlns="http://schemas.openxmlformats.org/spreadsheetml/2006/main" count="188" uniqueCount="146">
  <si>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</si>
  <si>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</si>
  <si>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</si>
  <si>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</si>
  <si>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</si>
  <si>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</si>
  <si>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</si>
  <si>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</si>
  <si>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</si>
  <si>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</si>
  <si>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</si>
  <si>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</si>
  <si>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</si>
  <si>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</si>
  <si>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</si>
  <si>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</si>
  <si>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</si>
  <si>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</si>
  <si>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</si>
  <si>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</si>
  <si>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</si>
  <si>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</si>
  <si>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</si>
  <si>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</si>
  <si>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</si>
  <si>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</si>
  <si>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</si>
  <si>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</si>
  <si>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</si>
  <si>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</si>
  <si>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</si>
  <si>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</si>
  <si>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</si>
  <si>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</si>
  <si>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</si>
  <si>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</si>
  <si>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</si>
  <si>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</si>
  <si>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</si>
  <si>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</si>
  <si>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</si>
  <si>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</si>
  <si>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</si>
  <si>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</si>
  <si>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</si>
  <si>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</si>
  <si>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</si>
  <si>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</si>
  <si>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</si>
  <si>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</si>
  <si>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</si>
  <si>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</si>
  <si>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</si>
  <si>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</si>
  <si>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</si>
  <si>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</si>
  <si>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</si>
  <si>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</si>
  <si>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</si>
  <si>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</si>
  <si>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</si>
  <si>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</si>
  <si>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</si>
  <si>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</si>
  <si>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เงินลงทุนในกิจการที่เกี่ยวข้องกัน-สุทธิ</t>
  </si>
  <si>
    <t>ภาษีเงินได้นิติบุคคลค้างจ่าย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</si>
  <si>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</si>
  <si>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</si>
  <si>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</si>
  <si>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</si>
  <si>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</si>
  <si>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</si>
  <si>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</si>
  <si>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เงินฝากประจำที่ติดภาระค้ำประกัน</t>
  </si>
  <si>
    <t xml:space="preserve">อื่น ๆ </t>
  </si>
  <si>
    <t>(หมายเหตุ 4)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</si>
  <si>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</si>
  <si>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</si>
  <si>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</si>
  <si>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</si>
  <si>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</si>
  <si>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(เพิ่มขึ้น)ลดลงในสินทรัพย์ไม่หมุนเวียนอื่น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</si>
  <si>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</si>
  <si>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</si>
  <si>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</si>
  <si>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</si>
  <si>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</si>
  <si>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</si>
  <si>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</si>
  <si>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</si>
  <si>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</si>
  <si>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</si>
  <si>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</si>
  <si>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</si>
  <si>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เงินสดรับจากชำระจากเงินให้กู้ยืมแก่พนักงาน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</si>
  <si>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</si>
  <si>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</si>
  <si>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</si>
  <si>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</si>
  <si>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</si>
  <si>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ยอดคงเหลือ ณ วันที่ 31 ธันวาคม 2548</t>
  </si>
  <si>
    <t>ส่วนเกินมูลค่าหุ้นสามัญ</t>
  </si>
  <si>
    <t>เจ้าหนี้อื่นค่าทรัพย์สิน</t>
  </si>
  <si>
    <t>(หน่วย : พันบาท)</t>
  </si>
  <si>
    <t>สำหรับไตรมาส</t>
  </si>
  <si>
    <t>สำหรับงวด 6 เดือน</t>
  </si>
  <si>
    <t>สิ้นสุดวันที่ 30 มิถุนายน</t>
  </si>
  <si>
    <t>เงินปันผลจ่าย</t>
  </si>
  <si>
    <t>สำรองตามกฏหมาย</t>
  </si>
  <si>
    <t>(หมายเหตุ 9)</t>
  </si>
  <si>
    <t>(หมายเหตุ 10)</t>
  </si>
  <si>
    <t>ณ วันที่ 30 มิถุนายน 2550 และวันที่ 31 ธันวาคม 2549</t>
  </si>
  <si>
    <t>(หมายเหตุ 3 )</t>
  </si>
  <si>
    <t>(หมายเหตุ 8)</t>
  </si>
  <si>
    <t>สำหรับงวด 6 เดือน สิ้นสุดวันที่ 30 มิถุนายน 2550 และ 2549</t>
  </si>
  <si>
    <t>ยอดคงเหลือ ณ วันที่ 31 ธันวาคม 2549</t>
  </si>
  <si>
    <t>ยอดคงเหลือ ณ วันที่ 30 มิถุนายน  2550</t>
  </si>
  <si>
    <t>ยอดคงเหลือ ณ วันที่ 30 มิถุนายน 2549</t>
  </si>
  <si>
    <t>เพิ่มทุนระหว่างงวด</t>
  </si>
  <si>
    <t>(หมายเหตุ 12)</t>
  </si>
  <si>
    <t>(หมายเหตุ 13)</t>
  </si>
  <si>
    <t>(เพิ่มขึ้น)ลดลงในเงินฝากธนาคารที่ติดภาระค้ำประกัน</t>
  </si>
  <si>
    <t>เงินสดรับจากการออกหุ้นเพิ่มทุน</t>
  </si>
  <si>
    <t>4. เงินสดและรายการเทียบเท่าเงินสด ประกอบด้วย</t>
  </si>
  <si>
    <t>4.1 เงินสด</t>
  </si>
  <si>
    <t>4.2 เงินฝากธนาคารประเภทออมทรัพย์</t>
  </si>
  <si>
    <t>4.3 เงินฝากธนาคารประเภทกระแสรายวัน</t>
  </si>
  <si>
    <t>4.4 เงินฝากธนาคารประเภทประจำไม่เกิน 3 เดือน</t>
  </si>
  <si>
    <t>3.  กิจกรรมลงทุนที่ไม่กระทบกับกระแสเงินสด</t>
  </si>
  <si>
    <t>ปี 2550</t>
  </si>
  <si>
    <t>*</t>
  </si>
  <si>
    <t>ปี 2549</t>
  </si>
  <si>
    <t>หุ้นสามัญ 12,000,000 หุ้น  มูลค่าหุ้นละ 10.00 บาท</t>
  </si>
  <si>
    <t>หุ้นสามัญ  21,000,000 หุ้น  มูลค่าหุ้นละ 10.00 บาท</t>
  </si>
  <si>
    <t>หุ้นสามัญ  12,000,000 หุ้น  มูลค่าหุ้นละ 10.00 บาท</t>
  </si>
  <si>
    <t>หุ้นสามัญ  18,000,000 หุ้น  มูลค่าหุ้นละ 10.00 บาท</t>
  </si>
  <si>
    <t>(หมายเหตุ 11)</t>
  </si>
  <si>
    <t>เงินลงทุนชั่วคราว</t>
  </si>
  <si>
    <t>เพิ่มขึ้น(ลดลง)ในเจ้าหนี้อื่น</t>
  </si>
  <si>
    <t>อุปกรณ์เพิ่มขึ้น  จากเจ้าหนี้อื่นค่าทรัพย์สิน จำนวน 9.91 ล้านบาท</t>
  </si>
  <si>
    <t>อุปกรณ์เพิ่มขึ้น  จากเจ้าหนี้อื่นค่าทรัพย์สิน จำนวน 3.60 ล้านบาท</t>
  </si>
  <si>
    <t>เพิ่มขึ้น(ลดลง)ในหนี้สินหมุนเวียนอื่น</t>
  </si>
  <si>
    <t>สินค้าคงเหลือ</t>
  </si>
  <si>
    <t>(เพิ่มขึ้น)ลดลงในสินค้าคงเหลือ</t>
  </si>
  <si>
    <t>เงินสดจ่ายในเงินลงทุนชั่วคราว</t>
  </si>
  <si>
    <t>ค่าเผื่อหนี้สงสัยจะสูญ-ลูกหนี้การค้าและตั๋วเงินรับ (โอนกลับ)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</si>
</sst>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</numFmts>
  <fonts count="22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7" fillId="0" borderId="0">
      <alignment/>
      <protection/>
    </xf>
    <xf numFmtId="43" fontId="16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0" fontId="18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27" applyFont="1" applyAlignment="1">
      <alignment/>
    </xf>
    <xf numFmtId="194" fontId="5" fillId="0" borderId="0" xfId="27" applyFont="1" applyBorder="1" applyAlignment="1">
      <alignment horizontal="center"/>
    </xf>
    <xf numFmtId="207" fontId="4" fillId="0" borderId="0" xfId="27" applyNumberFormat="1" applyFont="1" applyBorder="1" applyAlignment="1">
      <alignment horizontal="center"/>
    </xf>
    <xf numFmtId="194" fontId="5" fillId="0" borderId="0" xfId="27" applyFont="1" applyAlignment="1">
      <alignment horizontal="center"/>
    </xf>
    <xf numFmtId="194" fontId="4" fillId="0" borderId="0" xfId="27" applyFont="1" applyAlignment="1">
      <alignment/>
    </xf>
    <xf numFmtId="207" fontId="4" fillId="0" borderId="0" xfId="27" applyNumberFormat="1" applyFont="1" applyBorder="1" applyAlignment="1">
      <alignment horizontal="right"/>
    </xf>
    <xf numFmtId="207" fontId="5" fillId="0" borderId="0" xfId="27" applyNumberFormat="1" applyFont="1" applyBorder="1" applyAlignment="1">
      <alignment horizontal="right"/>
    </xf>
    <xf numFmtId="207" fontId="4" fillId="0" borderId="0" xfId="27" applyNumberFormat="1" applyFont="1" applyAlignment="1">
      <alignment/>
    </xf>
    <xf numFmtId="194" fontId="4" fillId="0" borderId="0" xfId="27" applyFont="1" applyBorder="1" applyAlignment="1">
      <alignment/>
    </xf>
    <xf numFmtId="0" fontId="12" fillId="0" borderId="0" xfId="0" applyFont="1" applyAlignment="1">
      <alignment/>
    </xf>
    <xf numFmtId="194" fontId="4" fillId="0" borderId="0" xfId="27" applyFont="1" applyAlignment="1">
      <alignment horizontal="center"/>
    </xf>
    <xf numFmtId="207" fontId="5" fillId="0" borderId="0" xfId="27" applyNumberFormat="1" applyFont="1" applyBorder="1" applyAlignment="1">
      <alignment/>
    </xf>
    <xf numFmtId="194" fontId="5" fillId="0" borderId="0" xfId="27" applyFont="1" applyBorder="1" applyAlignment="1">
      <alignment horizontal="right"/>
    </xf>
    <xf numFmtId="207" fontId="4" fillId="0" borderId="0" xfId="27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27" applyNumberFormat="1" applyFont="1" applyAlignment="1">
      <alignment/>
    </xf>
    <xf numFmtId="0" fontId="4" fillId="0" borderId="0" xfId="27" applyNumberFormat="1" applyFont="1" applyAlignment="1">
      <alignment/>
    </xf>
    <xf numFmtId="0" fontId="5" fillId="0" borderId="0" xfId="27" applyNumberFormat="1" applyFont="1" applyAlignment="1">
      <alignment/>
    </xf>
    <xf numFmtId="0" fontId="5" fillId="0" borderId="0" xfId="27" applyNumberFormat="1" applyFont="1" applyAlignment="1">
      <alignment/>
    </xf>
    <xf numFmtId="0" fontId="4" fillId="0" borderId="0" xfId="27" applyNumberFormat="1" applyFont="1" applyAlignment="1" quotePrefix="1">
      <alignment/>
    </xf>
    <xf numFmtId="0" fontId="4" fillId="0" borderId="0" xfId="27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27" applyNumberFormat="1" applyFont="1" applyBorder="1" applyAlignment="1">
      <alignment horizontal="left"/>
    </xf>
    <xf numFmtId="0" fontId="5" fillId="0" borderId="0" xfId="27" applyNumberFormat="1" applyFont="1" applyBorder="1" applyAlignment="1">
      <alignment/>
    </xf>
    <xf numFmtId="194" fontId="5" fillId="0" borderId="0" xfId="27" applyFont="1" applyBorder="1" applyAlignment="1">
      <alignment/>
    </xf>
    <xf numFmtId="194" fontId="4" fillId="0" borderId="0" xfId="27" applyFont="1" applyBorder="1" applyAlignment="1">
      <alignment/>
    </xf>
    <xf numFmtId="0" fontId="5" fillId="0" borderId="0" xfId="0" applyNumberFormat="1" applyFont="1" applyAlignment="1">
      <alignment/>
    </xf>
    <xf numFmtId="20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94" fontId="4" fillId="0" borderId="3" xfId="27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94" fontId="12" fillId="0" borderId="3" xfId="27" applyFont="1" applyBorder="1" applyAlignment="1">
      <alignment/>
    </xf>
    <xf numFmtId="194" fontId="13" fillId="0" borderId="3" xfId="27" applyFont="1" applyBorder="1" applyAlignment="1">
      <alignment horizontal="center"/>
    </xf>
    <xf numFmtId="194" fontId="12" fillId="0" borderId="5" xfId="27" applyFont="1" applyBorder="1" applyAlignment="1">
      <alignment/>
    </xf>
    <xf numFmtId="194" fontId="13" fillId="0" borderId="5" xfId="27" applyFont="1" applyBorder="1" applyAlignment="1">
      <alignment horizontal="center"/>
    </xf>
    <xf numFmtId="1" fontId="13" fillId="0" borderId="5" xfId="27" applyNumberFormat="1" applyFont="1" applyBorder="1" applyAlignment="1">
      <alignment horizontal="center"/>
    </xf>
    <xf numFmtId="1" fontId="12" fillId="0" borderId="5" xfId="27" applyNumberFormat="1" applyFont="1" applyBorder="1" applyAlignment="1">
      <alignment/>
    </xf>
    <xf numFmtId="207" fontId="4" fillId="0" borderId="0" xfId="27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2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94" fontId="13" fillId="0" borderId="0" xfId="27" applyFont="1" applyBorder="1" applyAlignment="1">
      <alignment horizontal="center"/>
    </xf>
    <xf numFmtId="194" fontId="13" fillId="0" borderId="0" xfId="27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27" applyNumberFormat="1" applyFont="1" applyAlignment="1">
      <alignment horizontal="right"/>
    </xf>
    <xf numFmtId="208" fontId="5" fillId="0" borderId="4" xfId="27" applyNumberFormat="1" applyFont="1" applyBorder="1" applyAlignment="1">
      <alignment horizontal="right"/>
    </xf>
    <xf numFmtId="208" fontId="4" fillId="0" borderId="0" xfId="27" applyNumberFormat="1" applyFont="1" applyBorder="1" applyAlignment="1">
      <alignment horizontal="right"/>
    </xf>
    <xf numFmtId="208" fontId="5" fillId="0" borderId="0" xfId="27" applyNumberFormat="1" applyFont="1" applyBorder="1" applyAlignment="1">
      <alignment horizontal="right"/>
    </xf>
    <xf numFmtId="208" fontId="5" fillId="0" borderId="0" xfId="27" applyNumberFormat="1" applyFont="1" applyAlignment="1">
      <alignment horizontal="right"/>
    </xf>
    <xf numFmtId="208" fontId="5" fillId="0" borderId="6" xfId="27" applyNumberFormat="1" applyFont="1" applyBorder="1" applyAlignment="1">
      <alignment horizontal="right"/>
    </xf>
    <xf numFmtId="208" fontId="4" fillId="0" borderId="0" xfId="27" applyNumberFormat="1" applyFont="1" applyBorder="1" applyAlignment="1">
      <alignment/>
    </xf>
    <xf numFmtId="208" fontId="4" fillId="0" borderId="0" xfId="27" applyNumberFormat="1" applyFont="1" applyAlignment="1">
      <alignment/>
    </xf>
    <xf numFmtId="208" fontId="4" fillId="0" borderId="5" xfId="27" applyNumberFormat="1" applyFont="1" applyBorder="1" applyAlignment="1">
      <alignment horizontal="right"/>
    </xf>
    <xf numFmtId="208" fontId="4" fillId="0" borderId="7" xfId="27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5" fillId="0" borderId="0" xfId="27" applyNumberFormat="1" applyFont="1" applyBorder="1" applyAlignment="1">
      <alignment/>
    </xf>
    <xf numFmtId="208" fontId="5" fillId="0" borderId="0" xfId="27" applyNumberFormat="1" applyFont="1" applyBorder="1" applyAlignment="1">
      <alignment horizontal="center"/>
    </xf>
    <xf numFmtId="208" fontId="5" fillId="0" borderId="0" xfId="27" applyNumberFormat="1" applyFont="1" applyBorder="1" applyAlignment="1">
      <alignment/>
    </xf>
    <xf numFmtId="208" fontId="4" fillId="0" borderId="0" xfId="27" applyNumberFormat="1" applyFont="1" applyBorder="1" applyAlignment="1">
      <alignment horizontal="center"/>
    </xf>
    <xf numFmtId="208" fontId="4" fillId="0" borderId="0" xfId="27" applyNumberFormat="1" applyFont="1" applyFill="1" applyBorder="1" applyAlignment="1">
      <alignment horizontal="right"/>
    </xf>
    <xf numFmtId="208" fontId="4" fillId="0" borderId="0" xfId="16" applyNumberFormat="1" applyFont="1" applyFill="1" applyBorder="1" applyAlignment="1">
      <alignment horizontal="right"/>
    </xf>
    <xf numFmtId="208" fontId="4" fillId="0" borderId="3" xfId="27" applyNumberFormat="1" applyFont="1" applyBorder="1" applyAlignment="1">
      <alignment horizontal="right"/>
    </xf>
    <xf numFmtId="208" fontId="4" fillId="0" borderId="0" xfId="27" applyNumberFormat="1" applyFont="1" applyFill="1" applyAlignment="1">
      <alignment horizontal="right"/>
    </xf>
    <xf numFmtId="208" fontId="5" fillId="0" borderId="5" xfId="27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210" fontId="5" fillId="0" borderId="0" xfId="0" applyNumberFormat="1" applyFont="1" applyAlignment="1">
      <alignment horizontal="right"/>
    </xf>
    <xf numFmtId="211" fontId="4" fillId="0" borderId="0" xfId="27" applyNumberFormat="1" applyFont="1" applyBorder="1" applyAlignment="1">
      <alignment/>
    </xf>
    <xf numFmtId="211" fontId="4" fillId="0" borderId="0" xfId="0" applyNumberFormat="1" applyFont="1" applyBorder="1" applyAlignment="1">
      <alignment/>
    </xf>
    <xf numFmtId="207" fontId="5" fillId="0" borderId="4" xfId="27" applyNumberFormat="1" applyFont="1" applyBorder="1" applyAlignment="1">
      <alignment/>
    </xf>
    <xf numFmtId="207" fontId="5" fillId="0" borderId="0" xfId="0" applyNumberFormat="1" applyFont="1" applyAlignment="1">
      <alignment/>
    </xf>
    <xf numFmtId="212" fontId="4" fillId="0" borderId="0" xfId="0" applyNumberFormat="1" applyFont="1" applyBorder="1" applyAlignment="1">
      <alignment/>
    </xf>
    <xf numFmtId="207" fontId="4" fillId="0" borderId="0" xfId="0" applyNumberFormat="1" applyFont="1" applyAlignment="1">
      <alignment/>
    </xf>
    <xf numFmtId="207" fontId="5" fillId="0" borderId="3" xfId="0" applyNumberFormat="1" applyFont="1" applyBorder="1" applyAlignment="1">
      <alignment/>
    </xf>
    <xf numFmtId="213" fontId="4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4" fillId="0" borderId="0" xfId="0" applyNumberFormat="1" applyFont="1" applyAlignment="1">
      <alignment/>
    </xf>
    <xf numFmtId="213" fontId="4" fillId="0" borderId="5" xfId="0" applyNumberFormat="1" applyFont="1" applyBorder="1" applyAlignment="1">
      <alignment/>
    </xf>
    <xf numFmtId="207" fontId="5" fillId="0" borderId="6" xfId="0" applyNumberFormat="1" applyFont="1" applyBorder="1" applyAlignment="1">
      <alignment/>
    </xf>
    <xf numFmtId="210" fontId="5" fillId="0" borderId="0" xfId="0" applyNumberFormat="1" applyFont="1" applyBorder="1" applyAlignment="1">
      <alignment/>
    </xf>
    <xf numFmtId="207" fontId="5" fillId="0" borderId="0" xfId="0" applyNumberFormat="1" applyFont="1" applyBorder="1" applyAlignment="1">
      <alignment/>
    </xf>
    <xf numFmtId="201" fontId="4" fillId="0" borderId="0" xfId="27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207" fontId="4" fillId="0" borderId="0" xfId="0" applyNumberFormat="1" applyFont="1" applyBorder="1" applyAlignment="1">
      <alignment/>
    </xf>
    <xf numFmtId="210" fontId="4" fillId="0" borderId="0" xfId="27" applyNumberFormat="1" applyFont="1" applyAlignment="1">
      <alignment/>
    </xf>
    <xf numFmtId="0" fontId="4" fillId="0" borderId="0" xfId="27" applyNumberFormat="1" applyFont="1" applyBorder="1" applyAlignment="1">
      <alignment horizontal="left"/>
    </xf>
    <xf numFmtId="208" fontId="4" fillId="0" borderId="0" xfId="27" applyNumberFormat="1" applyFont="1" applyBorder="1" applyAlignment="1">
      <alignment/>
    </xf>
    <xf numFmtId="208" fontId="4" fillId="0" borderId="0" xfId="27" applyNumberFormat="1" applyFont="1" applyBorder="1" applyAlignment="1">
      <alignment/>
    </xf>
    <xf numFmtId="208" fontId="4" fillId="0" borderId="0" xfId="27" applyNumberFormat="1" applyFont="1" applyBorder="1" applyAlignment="1">
      <alignment horizontal="right"/>
    </xf>
    <xf numFmtId="0" fontId="4" fillId="0" borderId="0" xfId="27" applyNumberFormat="1" applyFont="1" applyBorder="1" applyAlignment="1">
      <alignment/>
    </xf>
    <xf numFmtId="208" fontId="5" fillId="0" borderId="0" xfId="27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208" fontId="20" fillId="0" borderId="0" xfId="27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208" fontId="20" fillId="0" borderId="0" xfId="27" applyNumberFormat="1" applyFont="1" applyBorder="1" applyAlignment="1">
      <alignment horizontal="right"/>
    </xf>
    <xf numFmtId="208" fontId="20" fillId="0" borderId="0" xfId="27" applyNumberFormat="1" applyFont="1" applyFill="1" applyAlignment="1">
      <alignment/>
    </xf>
    <xf numFmtId="3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208" fontId="19" fillId="0" borderId="6" xfId="27" applyNumberFormat="1" applyFont="1" applyFill="1" applyBorder="1" applyAlignment="1">
      <alignment/>
    </xf>
    <xf numFmtId="208" fontId="19" fillId="0" borderId="0" xfId="27" applyNumberFormat="1" applyFont="1" applyAlignment="1">
      <alignment horizontal="right"/>
    </xf>
    <xf numFmtId="208" fontId="19" fillId="0" borderId="6" xfId="27" applyNumberFormat="1" applyFont="1" applyBorder="1" applyAlignment="1">
      <alignment horizontal="right"/>
    </xf>
    <xf numFmtId="0" fontId="20" fillId="0" borderId="0" xfId="0" applyFont="1" applyAlignment="1">
      <alignment/>
    </xf>
    <xf numFmtId="208" fontId="5" fillId="0" borderId="4" xfId="27" applyNumberFormat="1" applyFont="1" applyBorder="1" applyAlignment="1">
      <alignment/>
    </xf>
    <xf numFmtId="208" fontId="5" fillId="0" borderId="3" xfId="27" applyNumberFormat="1" applyFont="1" applyBorder="1" applyAlignment="1">
      <alignment/>
    </xf>
    <xf numFmtId="208" fontId="5" fillId="0" borderId="6" xfId="27" applyNumberFormat="1" applyFont="1" applyBorder="1" applyAlignment="1">
      <alignment/>
    </xf>
    <xf numFmtId="208" fontId="19" fillId="0" borderId="0" xfId="27" applyNumberFormat="1" applyFont="1" applyFill="1" applyBorder="1" applyAlignment="1">
      <alignment/>
    </xf>
    <xf numFmtId="208" fontId="19" fillId="0" borderId="0" xfId="27" applyNumberFormat="1" applyFont="1" applyBorder="1" applyAlignment="1">
      <alignment horizontal="right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94" fontId="11" fillId="0" borderId="0" xfId="27" applyFont="1" applyAlignment="1">
      <alignment horizontal="center"/>
    </xf>
    <xf numFmtId="194" fontId="11" fillId="0" borderId="0" xfId="27" applyFont="1" applyBorder="1" applyAlignment="1">
      <alignment horizontal="center"/>
    </xf>
  </cellXfs>
  <cellStyles count="18">
    <cellStyle name="Normal" xfId="0"/>
    <cellStyle name="comma zerodec" xfId="15"/>
    <cellStyle name="Comma_Sheet1" xfId="16"/>
    <cellStyle name="Currency1" xfId="17"/>
    <cellStyle name="Dollar (zero dec)" xfId="18"/>
    <cellStyle name="Followed Hyperlink" xfId="19"/>
    <cellStyle name="Grey" xfId="20"/>
    <cellStyle name="Hyperlink" xfId="21"/>
    <cellStyle name="Input [yellow]" xfId="22"/>
    <cellStyle name="no dec" xfId="23"/>
    <cellStyle name="Normal - Style1" xfId="24"/>
    <cellStyle name="Percent [2]" xfId="25"/>
    <cellStyle name="Quantity" xfId="26"/>
    <cellStyle name="Comma" xfId="27"/>
    <cellStyle name="Comma [0]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workbookViewId="0" topLeftCell="A1">
      <pane xSplit="5" ySplit="7" topLeftCell="F8" activePane="bottomRight" state="frozen"/>
      <selection pane="topLeft" activeCell="F65" sqref="F65"/>
      <selection pane="topRight" activeCell="F65" sqref="F65"/>
      <selection pane="bottomLeft" activeCell="F65" sqref="F65"/>
      <selection pane="bottomRight" activeCell="F10" sqref="F10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7.57421875" style="1" customWidth="1"/>
    <col min="5" max="5" width="3.8515625" style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37" t="s">
        <v>63</v>
      </c>
      <c r="B1" s="137"/>
      <c r="C1" s="137"/>
      <c r="D1" s="137"/>
      <c r="E1" s="137"/>
      <c r="F1" s="137"/>
      <c r="G1" s="137"/>
      <c r="H1" s="137"/>
      <c r="I1" s="137"/>
    </row>
    <row r="2" spans="1:9" ht="27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3" spans="1:9" ht="27" customHeight="1">
      <c r="A3" s="138" t="s">
        <v>111</v>
      </c>
      <c r="B3" s="138"/>
      <c r="C3" s="138"/>
      <c r="D3" s="138"/>
      <c r="E3" s="138"/>
      <c r="F3" s="138"/>
      <c r="G3" s="138"/>
      <c r="H3" s="138"/>
      <c r="I3" s="138"/>
    </row>
    <row r="4" spans="1:9" ht="25.5" customHeight="1">
      <c r="A4" s="41"/>
      <c r="B4" s="41"/>
      <c r="C4" s="41"/>
      <c r="D4" s="41"/>
      <c r="E4" s="41"/>
      <c r="F4" s="42"/>
      <c r="G4" s="43">
        <v>2550</v>
      </c>
      <c r="H4" s="41"/>
      <c r="I4" s="43">
        <v>2549</v>
      </c>
    </row>
    <row r="5" spans="1:9" ht="25.5" customHeight="1">
      <c r="A5" s="39"/>
      <c r="B5" s="39"/>
      <c r="C5" s="39"/>
      <c r="D5" s="39"/>
      <c r="E5" s="39"/>
      <c r="F5" s="40"/>
      <c r="G5" s="40" t="s">
        <v>96</v>
      </c>
      <c r="H5" s="39"/>
      <c r="I5" s="40" t="s">
        <v>96</v>
      </c>
    </row>
    <row r="6" spans="1:9" ht="25.5" customHeight="1">
      <c r="A6" s="27"/>
      <c r="B6" s="27"/>
      <c r="C6" s="27"/>
      <c r="D6" s="27"/>
      <c r="E6" s="27"/>
      <c r="F6" s="64"/>
      <c r="G6" s="65" t="s">
        <v>98</v>
      </c>
      <c r="H6" s="27"/>
      <c r="I6" s="65" t="s">
        <v>97</v>
      </c>
    </row>
    <row r="7" spans="1:9" ht="25.5" customHeight="1">
      <c r="A7" s="27"/>
      <c r="B7" s="27"/>
      <c r="C7" s="27"/>
      <c r="D7" s="27"/>
      <c r="E7" s="27"/>
      <c r="F7" s="64"/>
      <c r="G7" s="65" t="s">
        <v>99</v>
      </c>
      <c r="H7" s="27"/>
      <c r="I7" s="65"/>
    </row>
    <row r="8" spans="1:9" ht="25.5" customHeight="1">
      <c r="A8" s="17"/>
      <c r="B8" s="18"/>
      <c r="C8" s="19" t="s">
        <v>5</v>
      </c>
      <c r="D8" s="18"/>
      <c r="E8" s="18"/>
      <c r="F8" s="3"/>
      <c r="G8" s="5"/>
      <c r="H8" s="5"/>
      <c r="I8" s="3"/>
    </row>
    <row r="9" spans="1:9" ht="25.5" customHeight="1">
      <c r="A9" s="20" t="s">
        <v>6</v>
      </c>
      <c r="B9" s="17"/>
      <c r="C9" s="17"/>
      <c r="D9" s="17"/>
      <c r="E9" s="18"/>
      <c r="F9" s="3"/>
      <c r="G9" s="5"/>
      <c r="H9" s="5"/>
      <c r="I9" s="3"/>
    </row>
    <row r="10" spans="1:9" ht="25.5" customHeight="1">
      <c r="A10" s="17"/>
      <c r="B10" s="17" t="s">
        <v>83</v>
      </c>
      <c r="C10" s="17"/>
      <c r="D10" s="17"/>
      <c r="E10" s="18"/>
      <c r="F10" s="15"/>
      <c r="G10" s="71">
        <v>40906</v>
      </c>
      <c r="H10" s="71"/>
      <c r="I10" s="71">
        <v>38058</v>
      </c>
    </row>
    <row r="11" spans="1:9" ht="25.5" customHeight="1">
      <c r="A11" s="17"/>
      <c r="B11" s="17" t="s">
        <v>137</v>
      </c>
      <c r="C11" s="17"/>
      <c r="D11" s="17"/>
      <c r="E11" s="18"/>
      <c r="F11" s="18" t="s">
        <v>112</v>
      </c>
      <c r="G11" s="71">
        <v>120244</v>
      </c>
      <c r="H11" s="71"/>
      <c r="I11" s="71">
        <v>914</v>
      </c>
    </row>
    <row r="12" spans="1:9" ht="25.5" customHeight="1">
      <c r="A12" s="17"/>
      <c r="B12" s="17" t="s">
        <v>78</v>
      </c>
      <c r="C12" s="17"/>
      <c r="D12" s="17"/>
      <c r="E12" s="16"/>
      <c r="F12" s="18" t="s">
        <v>75</v>
      </c>
      <c r="G12" s="71">
        <v>9600</v>
      </c>
      <c r="H12" s="71"/>
      <c r="I12" s="71">
        <v>9392</v>
      </c>
    </row>
    <row r="13" spans="1:9" ht="25.5" customHeight="1">
      <c r="A13" s="17"/>
      <c r="B13" s="17" t="s">
        <v>142</v>
      </c>
      <c r="C13" s="17"/>
      <c r="D13" s="17"/>
      <c r="E13" s="16"/>
      <c r="F13" s="18" t="s">
        <v>76</v>
      </c>
      <c r="G13" s="71">
        <v>9667</v>
      </c>
      <c r="H13" s="71"/>
      <c r="I13" s="71">
        <v>9895</v>
      </c>
    </row>
    <row r="14" spans="1:9" ht="25.5" customHeight="1">
      <c r="A14" s="17"/>
      <c r="B14" s="17" t="s">
        <v>93</v>
      </c>
      <c r="C14" s="17"/>
      <c r="D14" s="17"/>
      <c r="E14" s="16"/>
      <c r="F14" s="18" t="s">
        <v>77</v>
      </c>
      <c r="G14" s="71">
        <v>42</v>
      </c>
      <c r="H14" s="71"/>
      <c r="I14" s="71">
        <v>345</v>
      </c>
    </row>
    <row r="15" spans="1:9" ht="25.5" customHeight="1">
      <c r="A15" s="17"/>
      <c r="B15" s="17" t="s">
        <v>3</v>
      </c>
      <c r="C15" s="17"/>
      <c r="D15" s="17"/>
      <c r="E15" s="16"/>
      <c r="F15" s="18"/>
      <c r="G15" s="71">
        <v>1705</v>
      </c>
      <c r="H15" s="71"/>
      <c r="I15" s="71">
        <v>1196</v>
      </c>
    </row>
    <row r="16" spans="1:9" ht="25.5" customHeight="1">
      <c r="A16" s="17"/>
      <c r="B16" s="17"/>
      <c r="C16" s="17"/>
      <c r="D16" s="19" t="s">
        <v>18</v>
      </c>
      <c r="E16" s="16"/>
      <c r="F16" s="8"/>
      <c r="G16" s="72">
        <f>SUM(G10:G15)</f>
        <v>182164</v>
      </c>
      <c r="H16" s="73"/>
      <c r="I16" s="72">
        <f>SUM(I10:I15)</f>
        <v>59800</v>
      </c>
    </row>
    <row r="17" spans="1:9" ht="25.5" customHeight="1">
      <c r="A17" s="20" t="s">
        <v>44</v>
      </c>
      <c r="B17" s="17"/>
      <c r="C17" s="17"/>
      <c r="D17" s="19"/>
      <c r="E17" s="16"/>
      <c r="F17" s="8"/>
      <c r="G17" s="74"/>
      <c r="H17" s="73"/>
      <c r="I17" s="74"/>
    </row>
    <row r="18" spans="1:9" ht="25.5" customHeight="1">
      <c r="A18" s="16"/>
      <c r="B18" s="17" t="s">
        <v>64</v>
      </c>
      <c r="C18" s="17"/>
      <c r="D18" s="17"/>
      <c r="E18" s="16"/>
      <c r="F18" s="18" t="s">
        <v>90</v>
      </c>
      <c r="G18" s="73">
        <v>0</v>
      </c>
      <c r="H18" s="71"/>
      <c r="I18" s="73">
        <v>0</v>
      </c>
    </row>
    <row r="19" spans="1:9" ht="25.5" customHeight="1">
      <c r="A19" s="16"/>
      <c r="B19" s="17" t="s">
        <v>22</v>
      </c>
      <c r="C19" s="17"/>
      <c r="D19" s="17"/>
      <c r="E19" s="16"/>
      <c r="F19" s="50" t="s">
        <v>113</v>
      </c>
      <c r="G19" s="73">
        <v>211933</v>
      </c>
      <c r="H19" s="71"/>
      <c r="I19" s="73">
        <v>203371</v>
      </c>
    </row>
    <row r="20" spans="1:9" ht="25.5" customHeight="1">
      <c r="A20" s="16"/>
      <c r="B20" s="17" t="s">
        <v>59</v>
      </c>
      <c r="C20" s="17"/>
      <c r="D20" s="17"/>
      <c r="E20" s="18"/>
      <c r="F20" s="15"/>
      <c r="G20" s="73"/>
      <c r="H20" s="71"/>
      <c r="I20" s="73"/>
    </row>
    <row r="21" spans="1:9" ht="25.5" customHeight="1">
      <c r="A21" s="16"/>
      <c r="B21" s="17"/>
      <c r="C21" s="17" t="s">
        <v>73</v>
      </c>
      <c r="D21" s="17"/>
      <c r="E21" s="18"/>
      <c r="F21" s="50" t="s">
        <v>109</v>
      </c>
      <c r="G21" s="73">
        <v>7387</v>
      </c>
      <c r="H21" s="71"/>
      <c r="I21" s="73">
        <v>7342</v>
      </c>
    </row>
    <row r="22" spans="1:9" ht="25.5" customHeight="1">
      <c r="A22" s="16"/>
      <c r="B22" s="17"/>
      <c r="C22" s="17" t="s">
        <v>74</v>
      </c>
      <c r="D22" s="17"/>
      <c r="E22" s="18"/>
      <c r="F22" s="15"/>
      <c r="G22" s="73">
        <v>963</v>
      </c>
      <c r="H22" s="71"/>
      <c r="I22" s="73">
        <v>954</v>
      </c>
    </row>
    <row r="23" spans="1:9" ht="25.5" customHeight="1">
      <c r="A23" s="17"/>
      <c r="B23" s="16"/>
      <c r="C23" s="18"/>
      <c r="D23" s="19" t="s">
        <v>45</v>
      </c>
      <c r="E23" s="18"/>
      <c r="F23" s="13"/>
      <c r="G23" s="72">
        <f>SUM(G18:G22)</f>
        <v>220283</v>
      </c>
      <c r="H23" s="75"/>
      <c r="I23" s="72">
        <f>SUM(I18:I22)</f>
        <v>211667</v>
      </c>
    </row>
    <row r="24" spans="1:9" ht="25.5" customHeight="1" thickBot="1">
      <c r="A24" s="17"/>
      <c r="B24" s="17"/>
      <c r="D24" s="19" t="s">
        <v>7</v>
      </c>
      <c r="E24" s="19"/>
      <c r="F24" s="8"/>
      <c r="G24" s="76">
        <f>G16+G23</f>
        <v>402447</v>
      </c>
      <c r="H24" s="73"/>
      <c r="I24" s="76">
        <f>I16+I23</f>
        <v>271467</v>
      </c>
    </row>
    <row r="25" spans="1:9" ht="25.5" customHeight="1" thickTop="1">
      <c r="A25" s="17"/>
      <c r="B25" s="17"/>
      <c r="C25" s="17"/>
      <c r="D25" s="17"/>
      <c r="E25" s="17"/>
      <c r="F25" s="9"/>
      <c r="G25" s="77"/>
      <c r="H25" s="78"/>
      <c r="I25" s="77"/>
    </row>
    <row r="26" spans="1:9" ht="25.5" customHeight="1">
      <c r="A26" s="17"/>
      <c r="B26" s="17"/>
      <c r="C26" s="17"/>
      <c r="D26" s="17"/>
      <c r="E26" s="17"/>
      <c r="F26" s="9"/>
      <c r="G26" s="77"/>
      <c r="H26" s="78"/>
      <c r="I26" s="77"/>
    </row>
    <row r="27" spans="1:9" ht="25.5" customHeight="1">
      <c r="A27" s="17"/>
      <c r="B27" s="17"/>
      <c r="C27" s="17"/>
      <c r="D27" s="17"/>
      <c r="E27" s="17"/>
      <c r="F27" s="2"/>
      <c r="G27" s="77"/>
      <c r="H27" s="78"/>
      <c r="I27" s="77"/>
    </row>
    <row r="28" spans="1:9" ht="25.5" customHeight="1">
      <c r="A28" s="17"/>
      <c r="B28" s="17"/>
      <c r="C28" s="17"/>
      <c r="D28" s="17"/>
      <c r="E28" s="17"/>
      <c r="F28" s="2"/>
      <c r="G28" s="77"/>
      <c r="H28" s="78"/>
      <c r="I28" s="77"/>
    </row>
    <row r="29" spans="1:9" ht="25.5" customHeight="1">
      <c r="A29" s="17"/>
      <c r="B29" s="17"/>
      <c r="C29" s="17"/>
      <c r="D29" s="17"/>
      <c r="E29" s="17"/>
      <c r="F29" s="2"/>
      <c r="G29" s="77"/>
      <c r="H29" s="78"/>
      <c r="I29" s="77"/>
    </row>
    <row r="30" spans="1:9" ht="25.5" customHeight="1">
      <c r="A30" s="17"/>
      <c r="B30" s="17"/>
      <c r="C30" s="17"/>
      <c r="D30" s="17"/>
      <c r="E30" s="17"/>
      <c r="F30" s="2"/>
      <c r="G30" s="77"/>
      <c r="H30" s="78"/>
      <c r="I30" s="77"/>
    </row>
    <row r="31" spans="1:9" ht="25.5" customHeight="1">
      <c r="A31" s="17"/>
      <c r="B31" s="17"/>
      <c r="C31" s="17"/>
      <c r="D31" s="17"/>
      <c r="E31" s="17"/>
      <c r="F31" s="2"/>
      <c r="G31" s="77"/>
      <c r="H31" s="78"/>
      <c r="I31" s="77"/>
    </row>
    <row r="32" spans="1:9" ht="25.5" customHeight="1">
      <c r="A32" s="17"/>
      <c r="B32" s="17"/>
      <c r="C32" s="17"/>
      <c r="D32" s="17"/>
      <c r="E32" s="17"/>
      <c r="F32" s="2"/>
      <c r="G32" s="77"/>
      <c r="H32" s="78"/>
      <c r="I32" s="77"/>
    </row>
    <row r="33" spans="1:9" ht="25.5" customHeight="1">
      <c r="A33" s="17"/>
      <c r="B33" s="17"/>
      <c r="C33" s="17"/>
      <c r="D33" s="17"/>
      <c r="E33" s="17"/>
      <c r="F33" s="2"/>
      <c r="G33" s="77"/>
      <c r="H33" s="78"/>
      <c r="I33" s="77"/>
    </row>
    <row r="34" spans="1:9" ht="25.5" customHeight="1">
      <c r="A34" s="17"/>
      <c r="B34" s="17"/>
      <c r="C34" s="17"/>
      <c r="D34" s="17"/>
      <c r="E34" s="17"/>
      <c r="F34" s="2"/>
      <c r="G34" s="77"/>
      <c r="H34" s="78"/>
      <c r="I34" s="77"/>
    </row>
    <row r="35" spans="1:9" ht="25.5" customHeight="1">
      <c r="A35" s="17"/>
      <c r="B35" s="17"/>
      <c r="C35" s="17"/>
      <c r="D35" s="17"/>
      <c r="E35" s="17"/>
      <c r="F35" s="2"/>
      <c r="G35" s="10"/>
      <c r="H35" s="2"/>
      <c r="I35" s="10"/>
    </row>
    <row r="36" spans="1:9" ht="25.5" customHeight="1">
      <c r="A36" s="17" t="s">
        <v>9</v>
      </c>
      <c r="B36" s="17"/>
      <c r="C36" s="17"/>
      <c r="D36" s="17"/>
      <c r="E36" s="17"/>
      <c r="F36" s="2"/>
      <c r="G36" s="10"/>
      <c r="H36" s="2"/>
      <c r="I36" s="10"/>
    </row>
    <row r="37" spans="1:9" s="38" customFormat="1" ht="27" customHeight="1">
      <c r="A37" s="137" t="s">
        <v>63</v>
      </c>
      <c r="B37" s="137"/>
      <c r="C37" s="137"/>
      <c r="D37" s="137"/>
      <c r="E37" s="137"/>
      <c r="F37" s="137"/>
      <c r="G37" s="137"/>
      <c r="H37" s="137"/>
      <c r="I37" s="137"/>
    </row>
    <row r="38" spans="1:9" s="38" customFormat="1" ht="27" customHeight="1">
      <c r="A38" s="137" t="s">
        <v>0</v>
      </c>
      <c r="B38" s="137"/>
      <c r="C38" s="137"/>
      <c r="D38" s="137"/>
      <c r="E38" s="137"/>
      <c r="F38" s="137"/>
      <c r="G38" s="137"/>
      <c r="H38" s="137"/>
      <c r="I38" s="137"/>
    </row>
    <row r="39" spans="1:9" s="38" customFormat="1" ht="27" customHeight="1">
      <c r="A39" s="138" t="str">
        <f>A3</f>
        <v>ณ วันที่ 30 มิถุนายน 2550 และวันที่ 31 ธันวาคม 2549</v>
      </c>
      <c r="B39" s="138"/>
      <c r="C39" s="138"/>
      <c r="D39" s="138"/>
      <c r="E39" s="138"/>
      <c r="F39" s="138"/>
      <c r="G39" s="138"/>
      <c r="H39" s="138"/>
      <c r="I39" s="138"/>
    </row>
    <row r="40" spans="1:9" ht="25.5" customHeight="1">
      <c r="A40" s="41"/>
      <c r="B40" s="41"/>
      <c r="C40" s="41"/>
      <c r="D40" s="41"/>
      <c r="E40" s="41"/>
      <c r="F40" s="42"/>
      <c r="G40" s="43">
        <f>G4</f>
        <v>2550</v>
      </c>
      <c r="H40" s="41"/>
      <c r="I40" s="43">
        <f>I4</f>
        <v>2549</v>
      </c>
    </row>
    <row r="41" spans="1:9" ht="24.75" customHeight="1">
      <c r="A41" s="39"/>
      <c r="B41" s="39"/>
      <c r="C41" s="39"/>
      <c r="D41" s="39"/>
      <c r="E41" s="39"/>
      <c r="F41" s="40"/>
      <c r="G41" s="66" t="str">
        <f>G5</f>
        <v>พันบาท</v>
      </c>
      <c r="H41" s="39"/>
      <c r="I41" s="66" t="str">
        <f>I5</f>
        <v>พันบาท</v>
      </c>
    </row>
    <row r="42" spans="1:9" ht="24.75" customHeight="1">
      <c r="A42" s="27"/>
      <c r="B42" s="27"/>
      <c r="C42" s="27"/>
      <c r="D42" s="27"/>
      <c r="E42" s="27"/>
      <c r="F42" s="64"/>
      <c r="G42" s="65" t="s">
        <v>98</v>
      </c>
      <c r="H42" s="27"/>
      <c r="I42" s="65" t="s">
        <v>97</v>
      </c>
    </row>
    <row r="43" spans="1:9" ht="24.75" customHeight="1">
      <c r="A43" s="27"/>
      <c r="B43" s="27"/>
      <c r="C43" s="27"/>
      <c r="D43" s="27"/>
      <c r="E43" s="27"/>
      <c r="F43" s="64"/>
      <c r="G43" s="65" t="s">
        <v>99</v>
      </c>
      <c r="H43" s="27"/>
      <c r="I43" s="65"/>
    </row>
    <row r="44" spans="1:9" ht="24.75" customHeight="1">
      <c r="A44" s="17"/>
      <c r="B44" s="17" t="s">
        <v>16</v>
      </c>
      <c r="C44" s="20" t="s">
        <v>17</v>
      </c>
      <c r="D44" s="17"/>
      <c r="E44" s="18"/>
      <c r="F44" s="6"/>
      <c r="G44" s="2"/>
      <c r="H44" s="2"/>
      <c r="I44" s="2"/>
    </row>
    <row r="45" spans="1:9" ht="24.75" customHeight="1">
      <c r="A45" s="20" t="s">
        <v>10</v>
      </c>
      <c r="B45" s="17"/>
      <c r="C45" s="17"/>
      <c r="D45" s="17"/>
      <c r="E45" s="18"/>
      <c r="F45" s="27"/>
      <c r="G45" s="12"/>
      <c r="H45" s="2"/>
      <c r="I45" s="12"/>
    </row>
    <row r="46" spans="1:9" ht="24.75" customHeight="1">
      <c r="A46" s="17"/>
      <c r="B46" s="17" t="s">
        <v>54</v>
      </c>
      <c r="C46" s="17"/>
      <c r="D46" s="17"/>
      <c r="E46" s="16"/>
      <c r="F46" s="50"/>
      <c r="G46" s="71">
        <v>20575</v>
      </c>
      <c r="H46" s="71"/>
      <c r="I46" s="71">
        <v>21239</v>
      </c>
    </row>
    <row r="47" spans="1:9" ht="24.75" customHeight="1">
      <c r="A47" s="17"/>
      <c r="B47" s="17" t="s">
        <v>24</v>
      </c>
      <c r="C47" s="17"/>
      <c r="D47" s="17"/>
      <c r="E47" s="16"/>
      <c r="F47" s="7"/>
      <c r="G47" s="71"/>
      <c r="H47" s="71"/>
      <c r="I47" s="71"/>
    </row>
    <row r="48" spans="1:9" ht="24.75" customHeight="1">
      <c r="A48" s="17"/>
      <c r="B48" s="17"/>
      <c r="C48" s="17" t="s">
        <v>65</v>
      </c>
      <c r="D48" s="17"/>
      <c r="E48" s="16"/>
      <c r="F48" s="50"/>
      <c r="G48" s="71">
        <v>6562</v>
      </c>
      <c r="H48" s="71"/>
      <c r="I48" s="71">
        <v>4054</v>
      </c>
    </row>
    <row r="49" spans="1:9" ht="24.75" customHeight="1">
      <c r="A49" s="17"/>
      <c r="B49" s="17"/>
      <c r="C49" s="18" t="s">
        <v>51</v>
      </c>
      <c r="D49" s="17"/>
      <c r="E49" s="16"/>
      <c r="F49" s="7"/>
      <c r="G49" s="71">
        <v>13554</v>
      </c>
      <c r="H49" s="71"/>
      <c r="I49" s="71">
        <v>10194</v>
      </c>
    </row>
    <row r="50" spans="1:9" ht="24.75" customHeight="1">
      <c r="A50" s="17"/>
      <c r="B50" s="17"/>
      <c r="C50" s="18" t="s">
        <v>102</v>
      </c>
      <c r="D50" s="17"/>
      <c r="E50" s="16"/>
      <c r="F50" s="7"/>
      <c r="G50" s="71">
        <v>15824</v>
      </c>
      <c r="H50" s="71"/>
      <c r="I50" s="71">
        <v>3910</v>
      </c>
    </row>
    <row r="51" spans="1:9" ht="24.75" customHeight="1">
      <c r="A51" s="17"/>
      <c r="B51" s="17"/>
      <c r="C51" s="18" t="s">
        <v>25</v>
      </c>
      <c r="D51" s="21"/>
      <c r="E51" s="16"/>
      <c r="F51" s="7"/>
      <c r="G51" s="79">
        <v>190</v>
      </c>
      <c r="H51" s="71"/>
      <c r="I51" s="79">
        <v>280</v>
      </c>
    </row>
    <row r="52" spans="1:9" ht="24.75" customHeight="1">
      <c r="A52" s="17"/>
      <c r="B52" s="17"/>
      <c r="C52" s="17"/>
      <c r="D52" s="20" t="s">
        <v>15</v>
      </c>
      <c r="E52" s="16"/>
      <c r="F52" s="8"/>
      <c r="G52" s="72">
        <f>SUM(G46:G51)</f>
        <v>56705</v>
      </c>
      <c r="H52" s="75"/>
      <c r="I52" s="72">
        <f>SUM(I46:I51)</f>
        <v>39677</v>
      </c>
    </row>
    <row r="53" spans="1:9" ht="25.5" customHeight="1">
      <c r="A53" s="17"/>
      <c r="D53" s="20" t="s">
        <v>48</v>
      </c>
      <c r="E53" s="16"/>
      <c r="F53" s="8"/>
      <c r="G53" s="72">
        <f>SUM(G52)</f>
        <v>56705</v>
      </c>
      <c r="H53" s="74"/>
      <c r="I53" s="72">
        <f>SUM(I52)</f>
        <v>39677</v>
      </c>
    </row>
    <row r="54" spans="1:9" ht="25.5" customHeight="1">
      <c r="A54" s="20" t="s">
        <v>4</v>
      </c>
      <c r="B54" s="17"/>
      <c r="C54" s="17"/>
      <c r="D54" s="17"/>
      <c r="E54" s="16"/>
      <c r="F54" s="7"/>
      <c r="G54" s="75"/>
      <c r="H54" s="71"/>
      <c r="I54" s="71"/>
    </row>
    <row r="55" spans="1:9" ht="25.5" customHeight="1">
      <c r="A55" s="17"/>
      <c r="B55" s="17" t="s">
        <v>12</v>
      </c>
      <c r="C55" s="17"/>
      <c r="D55" s="17"/>
      <c r="E55" s="16"/>
      <c r="F55" s="50" t="s">
        <v>110</v>
      </c>
      <c r="G55" s="75"/>
      <c r="H55" s="71"/>
      <c r="I55" s="71"/>
    </row>
    <row r="56" spans="1:9" ht="24.75" customHeight="1">
      <c r="A56" s="17"/>
      <c r="B56" s="17"/>
      <c r="C56" s="17" t="s">
        <v>13</v>
      </c>
      <c r="D56" s="17"/>
      <c r="E56" s="16"/>
      <c r="F56" s="7"/>
      <c r="G56" s="75"/>
      <c r="H56" s="75"/>
      <c r="I56" s="75"/>
    </row>
    <row r="57" spans="1:9" ht="24.75" customHeight="1">
      <c r="A57" s="17"/>
      <c r="B57" s="17"/>
      <c r="C57" s="17"/>
      <c r="D57" s="17" t="s">
        <v>133</v>
      </c>
      <c r="E57" s="16"/>
      <c r="F57" s="7"/>
      <c r="G57" s="73">
        <v>210000</v>
      </c>
      <c r="H57" s="73"/>
      <c r="I57" s="73">
        <v>0</v>
      </c>
    </row>
    <row r="58" spans="1:9" ht="24.75" customHeight="1">
      <c r="A58" s="17"/>
      <c r="B58" s="17"/>
      <c r="C58" s="17"/>
      <c r="D58" s="17" t="s">
        <v>134</v>
      </c>
      <c r="E58" s="16"/>
      <c r="F58" s="7"/>
      <c r="G58" s="80">
        <v>0</v>
      </c>
      <c r="H58" s="75"/>
      <c r="I58" s="80">
        <v>120000</v>
      </c>
    </row>
    <row r="59" spans="1:9" ht="24.75" customHeight="1">
      <c r="A59" s="17"/>
      <c r="B59" s="17"/>
      <c r="C59" s="17" t="s">
        <v>11</v>
      </c>
      <c r="D59" s="17"/>
      <c r="E59" s="16"/>
      <c r="F59" s="7"/>
      <c r="G59" s="71"/>
      <c r="H59" s="71"/>
      <c r="I59" s="71"/>
    </row>
    <row r="60" spans="1:9" ht="24.75" customHeight="1">
      <c r="A60" s="17"/>
      <c r="B60" s="17"/>
      <c r="C60" s="17"/>
      <c r="D60" s="17" t="s">
        <v>135</v>
      </c>
      <c r="E60" s="16"/>
      <c r="F60" s="50"/>
      <c r="G60" s="73">
        <v>180000</v>
      </c>
      <c r="H60" s="73"/>
      <c r="I60" s="73">
        <v>0</v>
      </c>
    </row>
    <row r="61" spans="1:9" ht="24.75" customHeight="1">
      <c r="A61" s="17"/>
      <c r="B61" s="17"/>
      <c r="C61" s="17"/>
      <c r="D61" s="17" t="s">
        <v>132</v>
      </c>
      <c r="E61" s="16"/>
      <c r="F61" s="7"/>
      <c r="G61" s="71">
        <v>0</v>
      </c>
      <c r="H61" s="71"/>
      <c r="I61" s="71">
        <v>120000</v>
      </c>
    </row>
    <row r="62" spans="1:9" ht="24.75" customHeight="1">
      <c r="A62" s="17"/>
      <c r="B62" s="17" t="s">
        <v>101</v>
      </c>
      <c r="C62" s="17"/>
      <c r="D62" s="17"/>
      <c r="E62" s="18"/>
      <c r="F62" s="50"/>
      <c r="G62" s="73">
        <v>95887</v>
      </c>
      <c r="H62" s="73"/>
      <c r="I62" s="73">
        <v>35887</v>
      </c>
    </row>
    <row r="63" spans="1:9" ht="24" customHeight="1">
      <c r="A63" s="17"/>
      <c r="B63" s="17" t="s">
        <v>38</v>
      </c>
      <c r="C63" s="17"/>
      <c r="D63" s="17"/>
      <c r="E63" s="18"/>
      <c r="F63" s="7"/>
      <c r="G63" s="73"/>
      <c r="H63" s="73"/>
      <c r="I63" s="73"/>
    </row>
    <row r="64" spans="1:9" ht="24" customHeight="1">
      <c r="A64" s="17"/>
      <c r="B64" s="17"/>
      <c r="C64" s="17" t="s">
        <v>36</v>
      </c>
      <c r="D64" s="17"/>
      <c r="E64" s="18"/>
      <c r="F64" s="7"/>
      <c r="G64" s="73"/>
      <c r="H64" s="73"/>
      <c r="I64" s="73"/>
    </row>
    <row r="65" spans="1:9" ht="24" customHeight="1">
      <c r="A65" s="17"/>
      <c r="B65" s="17"/>
      <c r="C65" s="17"/>
      <c r="D65" s="17" t="s">
        <v>37</v>
      </c>
      <c r="E65" s="16"/>
      <c r="F65" s="50" t="s">
        <v>136</v>
      </c>
      <c r="G65" s="73">
        <v>6345</v>
      </c>
      <c r="H65" s="73"/>
      <c r="I65" s="73">
        <v>4836</v>
      </c>
    </row>
    <row r="66" spans="1:9" ht="24" customHeight="1">
      <c r="A66" s="17"/>
      <c r="B66" s="17"/>
      <c r="C66" s="17" t="s">
        <v>26</v>
      </c>
      <c r="D66" s="17"/>
      <c r="E66" s="18"/>
      <c r="F66" s="7"/>
      <c r="G66" s="73">
        <v>63510</v>
      </c>
      <c r="H66" s="73"/>
      <c r="I66" s="73">
        <v>71067</v>
      </c>
    </row>
    <row r="67" spans="1:9" ht="24.75" customHeight="1">
      <c r="A67" s="17"/>
      <c r="B67" s="17" t="s">
        <v>14</v>
      </c>
      <c r="D67" s="20" t="s">
        <v>49</v>
      </c>
      <c r="E67" s="18"/>
      <c r="F67" s="13"/>
      <c r="G67" s="72">
        <f>SUM(G60:G66)</f>
        <v>345742</v>
      </c>
      <c r="H67" s="75"/>
      <c r="I67" s="72">
        <f>SUM(I60:I66)</f>
        <v>231790</v>
      </c>
    </row>
    <row r="68" spans="1:9" ht="24.75" customHeight="1" thickBot="1">
      <c r="A68" s="17"/>
      <c r="B68" s="17"/>
      <c r="D68" s="20" t="s">
        <v>50</v>
      </c>
      <c r="E68" s="18"/>
      <c r="F68" s="13"/>
      <c r="G68" s="76">
        <f>SUM(G53+G67)</f>
        <v>402447</v>
      </c>
      <c r="H68" s="74"/>
      <c r="I68" s="76">
        <f>SUM(I53+I67)</f>
        <v>271467</v>
      </c>
    </row>
    <row r="69" spans="2:9" ht="25.5" customHeight="1" thickTop="1">
      <c r="B69" s="17"/>
      <c r="C69" s="20"/>
      <c r="D69" s="17"/>
      <c r="E69" s="18"/>
      <c r="F69" s="14"/>
      <c r="G69" s="74"/>
      <c r="H69" s="74"/>
      <c r="I69" s="74"/>
    </row>
    <row r="70" spans="2:9" ht="25.5" customHeight="1">
      <c r="B70" s="17"/>
      <c r="C70" s="20"/>
      <c r="D70" s="17"/>
      <c r="E70" s="18"/>
      <c r="F70" s="14"/>
      <c r="G70" s="116"/>
      <c r="H70" s="116"/>
      <c r="I70" s="116"/>
    </row>
    <row r="71" spans="2:9" ht="25.5" customHeight="1">
      <c r="B71" s="17"/>
      <c r="C71" s="20"/>
      <c r="D71" s="17"/>
      <c r="E71" s="18"/>
      <c r="F71" s="14"/>
      <c r="G71" s="14"/>
      <c r="H71" s="14"/>
      <c r="I71" s="14"/>
    </row>
    <row r="74" ht="25.5" customHeight="1">
      <c r="A74" s="17" t="s">
        <v>9</v>
      </c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47" footer="0.590551181102362"/>
  <pageSetup firstPageNumber="2" useFirstPageNumber="1" horizontalDpi="600" verticalDpi="600" orientation="portrait" paperSize="9" scale="85" r:id="rId1"/>
  <headerFooter alignWithMargins="0">
    <oddHeader>&amp;C&amp;"Angsana New,ตัวหนา"&amp;16&amp;P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90" zoomScaleSheetLayoutView="100" workbookViewId="0" topLeftCell="A10">
      <selection activeCell="C14" sqref="C14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27.28125" style="1" customWidth="1"/>
    <col min="4" max="4" width="10.00390625" style="1" customWidth="1"/>
    <col min="5" max="5" width="4.14062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10.7109375" style="58" customWidth="1"/>
    <col min="11" max="11" width="1.7109375" style="1" customWidth="1"/>
    <col min="12" max="12" width="9.7109375" style="1" customWidth="1"/>
    <col min="13" max="13" width="9.140625" style="1" customWidth="1"/>
    <col min="14" max="14" width="18.7109375" style="1" customWidth="1"/>
    <col min="15" max="16384" width="9.140625" style="1" customWidth="1"/>
  </cols>
  <sheetData>
    <row r="1" spans="1:12" s="51" customFormat="1" ht="28.5" customHeight="1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6.25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7" customHeight="1">
      <c r="A3" s="91"/>
      <c r="B3" s="91"/>
      <c r="C3" s="91"/>
      <c r="D3" s="91"/>
      <c r="E3" s="91"/>
      <c r="F3" s="91"/>
      <c r="G3" s="91"/>
      <c r="H3" s="91"/>
      <c r="I3" s="91"/>
      <c r="J3" s="67"/>
      <c r="K3" s="67"/>
      <c r="L3" s="67" t="s">
        <v>98</v>
      </c>
    </row>
    <row r="4" spans="1:12" ht="23.25">
      <c r="A4" s="52"/>
      <c r="B4" s="52"/>
      <c r="C4" s="52"/>
      <c r="D4" s="52"/>
      <c r="E4" s="52"/>
      <c r="F4" s="52"/>
      <c r="G4" s="52"/>
      <c r="H4" s="52"/>
      <c r="I4" s="52"/>
      <c r="J4" s="92"/>
      <c r="K4" s="67"/>
      <c r="L4" s="67" t="s">
        <v>99</v>
      </c>
    </row>
    <row r="5" spans="1:12" ht="23.25">
      <c r="A5" s="52"/>
      <c r="B5" s="52"/>
      <c r="C5" s="52"/>
      <c r="D5" s="52"/>
      <c r="E5" s="52"/>
      <c r="F5" s="52"/>
      <c r="G5" s="52"/>
      <c r="H5" s="52"/>
      <c r="I5" s="52"/>
      <c r="J5" s="140" t="s">
        <v>103</v>
      </c>
      <c r="K5" s="140"/>
      <c r="L5" s="140"/>
    </row>
    <row r="6" spans="1:12" ht="23.25">
      <c r="A6" s="52"/>
      <c r="B6" s="52"/>
      <c r="C6" s="52"/>
      <c r="D6" s="52"/>
      <c r="E6" s="52"/>
      <c r="F6" s="141" t="s">
        <v>104</v>
      </c>
      <c r="G6" s="141"/>
      <c r="H6" s="141"/>
      <c r="I6" s="52"/>
      <c r="J6" s="141" t="s">
        <v>105</v>
      </c>
      <c r="K6" s="141"/>
      <c r="L6" s="141"/>
    </row>
    <row r="7" spans="1:12" ht="27" customHeight="1">
      <c r="A7" s="52"/>
      <c r="B7" s="52"/>
      <c r="C7" s="52"/>
      <c r="D7" s="52"/>
      <c r="E7" s="52"/>
      <c r="F7" s="139" t="s">
        <v>106</v>
      </c>
      <c r="G7" s="139"/>
      <c r="H7" s="139"/>
      <c r="I7" s="52"/>
      <c r="J7" s="139" t="s">
        <v>106</v>
      </c>
      <c r="K7" s="139"/>
      <c r="L7" s="139"/>
    </row>
    <row r="8" spans="1:12" ht="23.25">
      <c r="A8" s="53"/>
      <c r="B8" s="54"/>
      <c r="C8" s="55"/>
      <c r="D8" s="55"/>
      <c r="E8" s="55"/>
      <c r="F8" s="55">
        <v>2550</v>
      </c>
      <c r="G8" s="56"/>
      <c r="H8" s="55">
        <v>2549</v>
      </c>
      <c r="I8" s="56"/>
      <c r="J8" s="55">
        <v>2550</v>
      </c>
      <c r="K8" s="56"/>
      <c r="L8" s="55">
        <v>2549</v>
      </c>
    </row>
    <row r="9" spans="1:12" ht="26.25" customHeight="1">
      <c r="A9" s="51" t="s">
        <v>19</v>
      </c>
      <c r="C9" s="52" t="s">
        <v>84</v>
      </c>
      <c r="D9" s="52"/>
      <c r="F9" s="65"/>
      <c r="G9" s="57"/>
      <c r="H9" s="65"/>
      <c r="L9" s="58"/>
    </row>
    <row r="10" spans="1:12" ht="26.25" customHeight="1">
      <c r="A10" s="51"/>
      <c r="B10" s="1" t="s">
        <v>66</v>
      </c>
      <c r="C10" s="52"/>
      <c r="D10" s="58"/>
      <c r="F10" s="93">
        <v>84102</v>
      </c>
      <c r="G10" s="57"/>
      <c r="H10" s="93">
        <v>74386</v>
      </c>
      <c r="I10" s="59"/>
      <c r="J10" s="94">
        <v>156774</v>
      </c>
      <c r="K10" s="59"/>
      <c r="L10" s="94">
        <v>140415</v>
      </c>
    </row>
    <row r="11" spans="1:12" ht="26.25" customHeight="1">
      <c r="A11" s="51"/>
      <c r="B11" s="1" t="s">
        <v>8</v>
      </c>
      <c r="C11" s="52"/>
      <c r="D11" s="52"/>
      <c r="F11" s="93">
        <v>3149</v>
      </c>
      <c r="G11" s="94"/>
      <c r="H11" s="93">
        <v>423</v>
      </c>
      <c r="I11" s="59"/>
      <c r="J11" s="94">
        <v>4450</v>
      </c>
      <c r="K11" s="59"/>
      <c r="L11" s="94">
        <v>911</v>
      </c>
    </row>
    <row r="12" spans="2:12" s="51" customFormat="1" ht="23.25">
      <c r="B12" s="60" t="s">
        <v>85</v>
      </c>
      <c r="D12" s="60"/>
      <c r="F12" s="130">
        <f>SUM(F10:F11)</f>
        <v>87251</v>
      </c>
      <c r="G12" s="96"/>
      <c r="H12" s="95">
        <f>SUM(H10:H11)</f>
        <v>74809</v>
      </c>
      <c r="J12" s="130">
        <f>SUM(J10:J11)</f>
        <v>161224</v>
      </c>
      <c r="K12" s="96"/>
      <c r="L12" s="95">
        <f>SUM(L10:L11)</f>
        <v>141326</v>
      </c>
    </row>
    <row r="13" spans="1:12" ht="26.25" customHeight="1">
      <c r="A13" s="51" t="s">
        <v>20</v>
      </c>
      <c r="F13" s="97"/>
      <c r="G13" s="57"/>
      <c r="H13" s="97"/>
      <c r="J13" s="98"/>
      <c r="K13" s="98"/>
      <c r="L13" s="98"/>
    </row>
    <row r="14" spans="1:12" ht="26.25" customHeight="1">
      <c r="A14" s="51"/>
      <c r="B14" s="1" t="s">
        <v>67</v>
      </c>
      <c r="D14" s="58"/>
      <c r="F14" s="93">
        <v>54629</v>
      </c>
      <c r="G14" s="94"/>
      <c r="H14" s="93">
        <v>47969</v>
      </c>
      <c r="I14" s="59"/>
      <c r="J14" s="59">
        <v>105706</v>
      </c>
      <c r="K14" s="59"/>
      <c r="L14" s="59">
        <v>95357</v>
      </c>
    </row>
    <row r="15" spans="1:12" ht="26.25" customHeight="1">
      <c r="A15" s="51"/>
      <c r="B15" s="1" t="s">
        <v>23</v>
      </c>
      <c r="F15" s="93">
        <v>14926</v>
      </c>
      <c r="G15" s="94"/>
      <c r="H15" s="93">
        <v>12410</v>
      </c>
      <c r="I15" s="59"/>
      <c r="J15" s="59">
        <v>29293</v>
      </c>
      <c r="K15" s="59"/>
      <c r="L15" s="59">
        <v>25958</v>
      </c>
    </row>
    <row r="16" spans="1:12" ht="26.25" customHeight="1">
      <c r="A16" s="51"/>
      <c r="B16" s="1" t="s">
        <v>91</v>
      </c>
      <c r="D16" s="58"/>
      <c r="F16" s="93">
        <v>656</v>
      </c>
      <c r="G16" s="94"/>
      <c r="H16" s="93">
        <v>586</v>
      </c>
      <c r="I16" s="59"/>
      <c r="J16" s="59">
        <v>774</v>
      </c>
      <c r="K16" s="59"/>
      <c r="L16" s="59">
        <v>690</v>
      </c>
    </row>
    <row r="17" spans="2:12" ht="23.25">
      <c r="B17" s="51" t="s">
        <v>86</v>
      </c>
      <c r="F17" s="130">
        <f>SUM(F14:F16)</f>
        <v>70211</v>
      </c>
      <c r="G17" s="96"/>
      <c r="H17" s="95">
        <f>SUM(H14:H16)</f>
        <v>60965</v>
      </c>
      <c r="J17" s="130">
        <f>SUM(J14:J16)</f>
        <v>135773</v>
      </c>
      <c r="K17" s="96"/>
      <c r="L17" s="95">
        <f>SUM(L14:L16)</f>
        <v>122005</v>
      </c>
    </row>
    <row r="18" spans="1:12" s="61" customFormat="1" ht="25.5" customHeight="1">
      <c r="A18" s="61" t="s">
        <v>87</v>
      </c>
      <c r="F18" s="131">
        <f>F12-F17</f>
        <v>17040</v>
      </c>
      <c r="G18" s="96"/>
      <c r="H18" s="99">
        <f>H12-H17</f>
        <v>13844</v>
      </c>
      <c r="J18" s="131">
        <f>J12-J17</f>
        <v>25451</v>
      </c>
      <c r="K18" s="96"/>
      <c r="L18" s="99">
        <f>L12-L17</f>
        <v>19321</v>
      </c>
    </row>
    <row r="19" spans="1:12" s="58" customFormat="1" ht="25.5" customHeight="1">
      <c r="A19" s="58" t="s">
        <v>68</v>
      </c>
      <c r="C19" s="61"/>
      <c r="D19" s="58" t="s">
        <v>119</v>
      </c>
      <c r="F19" s="100">
        <v>-4493</v>
      </c>
      <c r="G19" s="101"/>
      <c r="H19" s="100">
        <v>-4299</v>
      </c>
      <c r="I19" s="62"/>
      <c r="J19" s="103">
        <v>-7499</v>
      </c>
      <c r="K19" s="102"/>
      <c r="L19" s="103">
        <v>-5942</v>
      </c>
    </row>
    <row r="20" spans="1:12" s="61" customFormat="1" ht="25.5" customHeight="1" thickBot="1">
      <c r="A20" s="61" t="s">
        <v>1</v>
      </c>
      <c r="F20" s="132">
        <f>SUM(F18:F19)</f>
        <v>12547</v>
      </c>
      <c r="G20" s="96"/>
      <c r="H20" s="104">
        <f>SUM(H18:H19)</f>
        <v>9545</v>
      </c>
      <c r="J20" s="104">
        <f>SUM(J18:J19)</f>
        <v>17952</v>
      </c>
      <c r="K20" s="96"/>
      <c r="L20" s="104">
        <f>SUM(L18:L19)</f>
        <v>13379</v>
      </c>
    </row>
    <row r="21" spans="2:12" s="58" customFormat="1" ht="25.5" customHeight="1" thickTop="1">
      <c r="B21" s="61"/>
      <c r="C21" s="61"/>
      <c r="F21" s="97"/>
      <c r="G21" s="105"/>
      <c r="H21" s="97"/>
      <c r="I21" s="61"/>
      <c r="J21" s="106"/>
      <c r="K21" s="98"/>
      <c r="L21" s="106"/>
    </row>
    <row r="22" spans="1:12" ht="26.25" customHeight="1">
      <c r="A22" s="1" t="s">
        <v>88</v>
      </c>
      <c r="D22" s="58" t="s">
        <v>120</v>
      </c>
      <c r="F22" s="107">
        <v>0.81</v>
      </c>
      <c r="G22" s="108"/>
      <c r="H22" s="107">
        <v>0.8</v>
      </c>
      <c r="J22" s="107">
        <v>1.3</v>
      </c>
      <c r="K22" s="108"/>
      <c r="L22" s="107">
        <f>L20/L23</f>
        <v>1.1149166666666666</v>
      </c>
    </row>
    <row r="23" spans="1:12" ht="26.25" customHeight="1">
      <c r="A23" s="1" t="s">
        <v>79</v>
      </c>
      <c r="C23" s="52"/>
      <c r="D23" s="58" t="s">
        <v>120</v>
      </c>
      <c r="F23" s="109">
        <v>15560</v>
      </c>
      <c r="G23" s="98"/>
      <c r="H23" s="109">
        <v>12000</v>
      </c>
      <c r="J23" s="109">
        <v>13790</v>
      </c>
      <c r="K23" s="98"/>
      <c r="L23" s="109">
        <v>12000</v>
      </c>
    </row>
    <row r="24" spans="1:12" ht="23.25">
      <c r="A24" s="51"/>
      <c r="F24" s="10"/>
      <c r="G24" s="10"/>
      <c r="H24" s="10"/>
      <c r="J24" s="26"/>
      <c r="K24" s="57"/>
      <c r="L24" s="26"/>
    </row>
    <row r="25" spans="1:12" ht="23.25">
      <c r="A25" s="51"/>
      <c r="F25" s="10"/>
      <c r="G25" s="10"/>
      <c r="H25" s="10"/>
      <c r="J25" s="26"/>
      <c r="L25" s="26"/>
    </row>
    <row r="26" spans="6:8" ht="23.25">
      <c r="F26" s="110"/>
      <c r="G26" s="2"/>
      <c r="H26" s="110"/>
    </row>
    <row r="27" spans="6:8" ht="23.25">
      <c r="F27" s="110"/>
      <c r="G27" s="2"/>
      <c r="H27" s="110"/>
    </row>
    <row r="28" spans="6:8" ht="23.25">
      <c r="F28" s="110"/>
      <c r="G28" s="2"/>
      <c r="H28" s="110"/>
    </row>
    <row r="29" spans="6:8" ht="23.25">
      <c r="F29" s="110"/>
      <c r="G29" s="2"/>
      <c r="H29" s="110"/>
    </row>
    <row r="30" spans="6:8" ht="23.25">
      <c r="F30" s="110"/>
      <c r="G30" s="2"/>
      <c r="H30" s="110"/>
    </row>
    <row r="31" spans="6:8" ht="23.25">
      <c r="F31" s="110"/>
      <c r="G31" s="2"/>
      <c r="H31" s="110"/>
    </row>
    <row r="32" spans="6:8" ht="23.25">
      <c r="F32" s="110"/>
      <c r="G32" s="2"/>
      <c r="H32" s="110"/>
    </row>
    <row r="33" ht="23.25" customHeight="1"/>
    <row r="34" ht="25.5" customHeight="1"/>
    <row r="35" ht="25.5" customHeight="1">
      <c r="A35" s="1" t="s">
        <v>89</v>
      </c>
    </row>
    <row r="38" ht="26.25" customHeight="1"/>
    <row r="39" ht="25.5" customHeight="1"/>
  </sheetData>
  <mergeCells count="7">
    <mergeCell ref="F7:H7"/>
    <mergeCell ref="J7:L7"/>
    <mergeCell ref="A1:L1"/>
    <mergeCell ref="A2:L2"/>
    <mergeCell ref="J5:L5"/>
    <mergeCell ref="F6:H6"/>
    <mergeCell ref="J6:L6"/>
  </mergeCells>
  <printOptions/>
  <pageMargins left="0.7086614173228347" right="0.2362204724409449" top="0.7874015748031497" bottom="0.5905511811023623" header="0.5118110236220472" footer="0.5118110236220472"/>
  <pageSetup firstPageNumber="4" useFirstPageNumber="1" horizontalDpi="600" verticalDpi="600" orientation="portrait" paperSize="9" scale="90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90" zoomScaleSheetLayoutView="100" workbookViewId="0" topLeftCell="A1">
      <selection activeCell="F10" sqref="F10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8" customFormat="1" ht="27" customHeight="1">
      <c r="A1" s="143" t="s">
        <v>63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38" customFormat="1" ht="27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38" customFormat="1" ht="27" customHeight="1">
      <c r="A3" s="144" t="s">
        <v>114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1" customFormat="1" ht="27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98</v>
      </c>
    </row>
    <row r="5" spans="1:12" s="11" customFormat="1" ht="27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 t="s">
        <v>99</v>
      </c>
    </row>
    <row r="6" spans="1:12" s="11" customFormat="1" ht="25.5" customHeight="1">
      <c r="A6" s="44"/>
      <c r="B6" s="44"/>
      <c r="C6" s="44"/>
      <c r="D6" s="45" t="s">
        <v>12</v>
      </c>
      <c r="E6" s="44"/>
      <c r="F6" s="45" t="s">
        <v>41</v>
      </c>
      <c r="G6" s="45"/>
      <c r="H6" s="142" t="s">
        <v>39</v>
      </c>
      <c r="I6" s="142"/>
      <c r="J6" s="142"/>
      <c r="K6" s="45"/>
      <c r="L6" s="45" t="s">
        <v>43</v>
      </c>
    </row>
    <row r="7" spans="1:12" s="11" customFormat="1" ht="25.5" customHeight="1">
      <c r="A7" s="46"/>
      <c r="B7" s="46"/>
      <c r="C7" s="46"/>
      <c r="D7" s="47" t="s">
        <v>40</v>
      </c>
      <c r="E7" s="46"/>
      <c r="F7" s="48" t="s">
        <v>42</v>
      </c>
      <c r="G7" s="47"/>
      <c r="H7" s="48" t="s">
        <v>36</v>
      </c>
      <c r="I7" s="49"/>
      <c r="J7" s="48" t="s">
        <v>26</v>
      </c>
      <c r="K7" s="49"/>
      <c r="L7" s="48"/>
    </row>
    <row r="8" spans="1:12" ht="25.5" customHeight="1">
      <c r="A8" s="27"/>
      <c r="B8" s="27"/>
      <c r="C8" s="27"/>
      <c r="D8" s="34" t="s">
        <v>96</v>
      </c>
      <c r="E8" s="27"/>
      <c r="F8" s="34" t="str">
        <f>D8</f>
        <v>พันบาท</v>
      </c>
      <c r="G8" s="34"/>
      <c r="H8" s="34" t="str">
        <f>D8</f>
        <v>พันบาท</v>
      </c>
      <c r="I8" s="27"/>
      <c r="J8" s="34" t="str">
        <f>D8</f>
        <v>พันบาท</v>
      </c>
      <c r="K8" s="27"/>
      <c r="L8" s="34" t="str">
        <f>D8</f>
        <v>พันบาท</v>
      </c>
    </row>
    <row r="9" spans="1:12" ht="25.5" customHeight="1">
      <c r="A9" s="24" t="s">
        <v>115</v>
      </c>
      <c r="B9" s="25"/>
      <c r="C9" s="25"/>
      <c r="D9" s="74">
        <v>120000</v>
      </c>
      <c r="E9" s="74"/>
      <c r="F9" s="74">
        <f>F20</f>
        <v>35887</v>
      </c>
      <c r="G9" s="74">
        <f>G20</f>
        <v>0</v>
      </c>
      <c r="H9" s="74">
        <v>4836</v>
      </c>
      <c r="I9" s="74"/>
      <c r="J9" s="74">
        <v>71067</v>
      </c>
      <c r="K9" s="74"/>
      <c r="L9" s="74">
        <f>SUM(D9:K9)</f>
        <v>231790</v>
      </c>
    </row>
    <row r="10" spans="1:12" ht="25.5" customHeight="1">
      <c r="A10" s="111" t="s">
        <v>118</v>
      </c>
      <c r="B10" s="25"/>
      <c r="C10" s="25"/>
      <c r="D10" s="114">
        <v>60000</v>
      </c>
      <c r="E10" s="74"/>
      <c r="F10" s="114">
        <v>60000</v>
      </c>
      <c r="G10" s="74"/>
      <c r="H10" s="74">
        <v>0</v>
      </c>
      <c r="I10" s="74"/>
      <c r="J10" s="74">
        <v>0</v>
      </c>
      <c r="K10" s="74"/>
      <c r="L10" s="114">
        <f>SUM(D10:K10)</f>
        <v>120000</v>
      </c>
    </row>
    <row r="11" spans="1:12" ht="25.5" customHeight="1">
      <c r="A11" s="111" t="s">
        <v>107</v>
      </c>
      <c r="B11" s="115"/>
      <c r="C11" s="22" t="s">
        <v>136</v>
      </c>
      <c r="D11" s="114">
        <v>0</v>
      </c>
      <c r="E11" s="114"/>
      <c r="F11" s="114">
        <v>0</v>
      </c>
      <c r="G11" s="114"/>
      <c r="H11" s="114">
        <v>0</v>
      </c>
      <c r="I11" s="114"/>
      <c r="J11" s="114">
        <v>-24000</v>
      </c>
      <c r="K11" s="114"/>
      <c r="L11" s="114">
        <f>SUM(D11:K11)</f>
        <v>-24000</v>
      </c>
    </row>
    <row r="12" spans="1:12" ht="25.5" customHeight="1">
      <c r="A12" s="111" t="s">
        <v>108</v>
      </c>
      <c r="B12" s="115"/>
      <c r="C12" s="22" t="s">
        <v>136</v>
      </c>
      <c r="D12" s="114">
        <v>0</v>
      </c>
      <c r="E12" s="114"/>
      <c r="F12" s="114">
        <v>0</v>
      </c>
      <c r="G12" s="114"/>
      <c r="H12" s="114">
        <v>1509</v>
      </c>
      <c r="I12" s="114"/>
      <c r="J12" s="114">
        <v>-1509</v>
      </c>
      <c r="K12" s="114"/>
      <c r="L12" s="74">
        <f>SUM(D12:K12)</f>
        <v>0</v>
      </c>
    </row>
    <row r="13" spans="1:12" ht="25.5" customHeight="1">
      <c r="A13" s="22" t="s">
        <v>1</v>
      </c>
      <c r="B13" s="22"/>
      <c r="C13" s="22"/>
      <c r="D13" s="114">
        <v>0</v>
      </c>
      <c r="E13" s="114"/>
      <c r="F13" s="114">
        <v>0</v>
      </c>
      <c r="G13" s="114"/>
      <c r="H13" s="114">
        <v>0</v>
      </c>
      <c r="I13" s="114"/>
      <c r="J13" s="114">
        <f>งบกำไร!J20</f>
        <v>17952</v>
      </c>
      <c r="K13" s="114"/>
      <c r="L13" s="73">
        <f>SUM(D13:J13)</f>
        <v>17952</v>
      </c>
    </row>
    <row r="14" spans="1:12" ht="25.5" customHeight="1" thickBot="1">
      <c r="A14" s="63" t="s">
        <v>116</v>
      </c>
      <c r="B14" s="22"/>
      <c r="C14" s="22"/>
      <c r="D14" s="76">
        <f>SUM(D9:D13)</f>
        <v>180000</v>
      </c>
      <c r="E14" s="77"/>
      <c r="F14" s="76">
        <f>SUM(F9:F13)</f>
        <v>95887</v>
      </c>
      <c r="G14" s="74"/>
      <c r="H14" s="76">
        <f>SUM(H9:H13)</f>
        <v>6345</v>
      </c>
      <c r="I14" s="74"/>
      <c r="J14" s="76">
        <f>SUM(J9:J13)</f>
        <v>63510</v>
      </c>
      <c r="K14" s="74" t="e">
        <f>SUM(#REF!)</f>
        <v>#REF!</v>
      </c>
      <c r="L14" s="76">
        <f>SUM(L9:L13)</f>
        <v>345742</v>
      </c>
    </row>
    <row r="15" spans="1:12" ht="25.5" customHeight="1" thickTop="1">
      <c r="A15" s="25"/>
      <c r="B15" s="22"/>
      <c r="C15" s="22"/>
      <c r="D15" s="74"/>
      <c r="E15" s="77"/>
      <c r="F15" s="83"/>
      <c r="G15" s="74"/>
      <c r="H15" s="74"/>
      <c r="I15" s="74"/>
      <c r="J15" s="74"/>
      <c r="K15" s="74"/>
      <c r="L15" s="74"/>
    </row>
    <row r="16" spans="1:12" ht="25.5" customHeight="1">
      <c r="A16" s="24" t="s">
        <v>100</v>
      </c>
      <c r="B16" s="22"/>
      <c r="C16" s="22"/>
      <c r="D16" s="82">
        <v>120000</v>
      </c>
      <c r="E16" s="84"/>
      <c r="F16" s="74">
        <v>35887</v>
      </c>
      <c r="G16" s="82"/>
      <c r="H16" s="74">
        <v>3686</v>
      </c>
      <c r="I16" s="74"/>
      <c r="J16" s="74">
        <v>54035</v>
      </c>
      <c r="K16" s="74"/>
      <c r="L16" s="74">
        <f>SUM(D16:J16)</f>
        <v>213608</v>
      </c>
    </row>
    <row r="17" spans="1:12" ht="25.5" customHeight="1">
      <c r="A17" s="111" t="s">
        <v>107</v>
      </c>
      <c r="B17" s="22"/>
      <c r="C17" s="22" t="s">
        <v>136</v>
      </c>
      <c r="D17" s="112">
        <v>0</v>
      </c>
      <c r="E17" s="113"/>
      <c r="F17" s="114">
        <v>0</v>
      </c>
      <c r="G17" s="112"/>
      <c r="H17" s="114">
        <v>0</v>
      </c>
      <c r="I17" s="114"/>
      <c r="J17" s="114">
        <v>-12000</v>
      </c>
      <c r="K17" s="114"/>
      <c r="L17" s="114">
        <f>SUM(D17:J17)</f>
        <v>-12000</v>
      </c>
    </row>
    <row r="18" spans="1:12" ht="25.5" customHeight="1">
      <c r="A18" s="111" t="s">
        <v>108</v>
      </c>
      <c r="B18" s="22"/>
      <c r="C18" s="22" t="s">
        <v>136</v>
      </c>
      <c r="D18" s="112">
        <v>0</v>
      </c>
      <c r="E18" s="113"/>
      <c r="F18" s="114">
        <v>0</v>
      </c>
      <c r="G18" s="112"/>
      <c r="H18" s="114">
        <v>1150</v>
      </c>
      <c r="I18" s="114"/>
      <c r="J18" s="114">
        <v>-1150</v>
      </c>
      <c r="K18" s="114"/>
      <c r="L18" s="114">
        <f>SUM(D18:J18)</f>
        <v>0</v>
      </c>
    </row>
    <row r="19" spans="1:12" ht="25.5" customHeight="1">
      <c r="A19" s="22" t="s">
        <v>46</v>
      </c>
      <c r="B19" s="22"/>
      <c r="C19" s="22"/>
      <c r="D19" s="112">
        <v>0</v>
      </c>
      <c r="E19" s="113"/>
      <c r="F19" s="112">
        <v>0</v>
      </c>
      <c r="G19" s="112"/>
      <c r="H19" s="112">
        <v>0</v>
      </c>
      <c r="I19" s="114"/>
      <c r="J19" s="114">
        <f>งบกำไร!L20</f>
        <v>13379</v>
      </c>
      <c r="K19" s="114"/>
      <c r="L19" s="114">
        <f>SUM(D19:K19)</f>
        <v>13379</v>
      </c>
    </row>
    <row r="20" spans="1:12" ht="25.5" customHeight="1" thickBot="1">
      <c r="A20" s="63" t="s">
        <v>117</v>
      </c>
      <c r="B20" s="25"/>
      <c r="C20" s="25"/>
      <c r="D20" s="76">
        <f>SUM(D16:D19)</f>
        <v>120000</v>
      </c>
      <c r="E20" s="77"/>
      <c r="F20" s="76">
        <f>SUM(F16:F19)</f>
        <v>35887</v>
      </c>
      <c r="G20" s="74"/>
      <c r="H20" s="76">
        <f>SUM(H16:H19)</f>
        <v>4836</v>
      </c>
      <c r="I20" s="74"/>
      <c r="J20" s="76">
        <f>SUM(J16:J19)</f>
        <v>54264</v>
      </c>
      <c r="K20" s="74">
        <f>SUM(K19:K19)</f>
        <v>0</v>
      </c>
      <c r="L20" s="76">
        <f>SUM(L16:L19)</f>
        <v>214987</v>
      </c>
    </row>
    <row r="21" spans="1:12" ht="25.5" customHeight="1" thickTop="1">
      <c r="A21" s="22"/>
      <c r="B21" s="22"/>
      <c r="C21" s="22"/>
      <c r="D21" s="27"/>
      <c r="E21" s="10"/>
      <c r="F21" s="7"/>
      <c r="G21" s="27"/>
      <c r="H21" s="4"/>
      <c r="I21" s="7"/>
      <c r="J21" s="7"/>
      <c r="K21" s="7"/>
      <c r="L21" s="7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/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17" t="s">
        <v>9</v>
      </c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17"/>
      <c r="B39" s="17"/>
      <c r="C39" s="17"/>
      <c r="D39" s="2"/>
      <c r="E39" s="2"/>
      <c r="F39" s="2"/>
      <c r="G39" s="2"/>
      <c r="H39" s="2"/>
      <c r="I39" s="2"/>
      <c r="J39" s="2"/>
      <c r="K39" s="2"/>
      <c r="L39" s="2"/>
    </row>
    <row r="40" spans="2:12" ht="25.5" customHeight="1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17"/>
      <c r="C41" s="17"/>
      <c r="D41" s="2"/>
      <c r="E41" s="2"/>
      <c r="F41" s="2"/>
      <c r="G41" s="2"/>
      <c r="H41" s="2"/>
      <c r="I41" s="2"/>
      <c r="J41" s="2"/>
      <c r="K41" s="2"/>
      <c r="L41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Normal="90" zoomScaleSheetLayoutView="100" workbookViewId="0" topLeftCell="A1">
      <selection activeCell="D32" sqref="D32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8" customFormat="1" ht="27" customHeight="1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38" customFormat="1" ht="27" customHeight="1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38" customFormat="1" ht="27" customHeight="1">
      <c r="A3" s="138" t="s">
        <v>114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27" customHeight="1">
      <c r="A4" s="65"/>
      <c r="B4" s="65"/>
      <c r="C4" s="65"/>
      <c r="D4" s="65"/>
      <c r="E4" s="65"/>
      <c r="F4" s="65"/>
      <c r="G4" s="65"/>
      <c r="H4" s="65"/>
      <c r="I4" s="65"/>
      <c r="J4" s="70" t="s">
        <v>98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14" t="s">
        <v>99</v>
      </c>
    </row>
    <row r="6" spans="1:10" ht="25.5" customHeight="1">
      <c r="A6" s="41"/>
      <c r="B6" s="41"/>
      <c r="C6" s="41"/>
      <c r="D6" s="41"/>
      <c r="E6" s="41"/>
      <c r="F6" s="41"/>
      <c r="G6" s="41"/>
      <c r="H6" s="42">
        <v>2550</v>
      </c>
      <c r="I6" s="41"/>
      <c r="J6" s="42">
        <v>2549</v>
      </c>
    </row>
    <row r="7" spans="1:10" ht="25.5" customHeight="1">
      <c r="A7" s="27"/>
      <c r="B7" s="27"/>
      <c r="C7" s="27"/>
      <c r="D7" s="27"/>
      <c r="E7" s="27"/>
      <c r="F7" s="27"/>
      <c r="G7" s="27"/>
      <c r="H7" s="34" t="s">
        <v>96</v>
      </c>
      <c r="I7" s="27"/>
      <c r="J7" s="34" t="str">
        <f>H7</f>
        <v>พันบาท</v>
      </c>
    </row>
    <row r="8" spans="1:10" ht="25.5" customHeight="1">
      <c r="A8" s="28" t="s">
        <v>34</v>
      </c>
      <c r="B8" s="16"/>
      <c r="C8" s="33"/>
      <c r="D8" s="33"/>
      <c r="E8" s="23"/>
      <c r="F8" s="23"/>
      <c r="G8" s="23"/>
      <c r="H8" s="35"/>
      <c r="I8" s="36"/>
      <c r="J8" s="37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71">
        <v>17952</v>
      </c>
      <c r="I9" s="73"/>
      <c r="J9" s="71">
        <v>13379</v>
      </c>
    </row>
    <row r="10" spans="1:10" ht="25.5" customHeight="1">
      <c r="A10" s="16"/>
      <c r="B10" s="16" t="s">
        <v>47</v>
      </c>
      <c r="C10" s="16"/>
      <c r="D10" s="16"/>
      <c r="E10" s="23"/>
      <c r="F10" s="23"/>
      <c r="G10" s="23"/>
      <c r="H10" s="85"/>
      <c r="I10" s="73"/>
      <c r="J10" s="85"/>
    </row>
    <row r="11" spans="1:10" ht="25.5" customHeight="1">
      <c r="A11" s="16"/>
      <c r="B11" s="16"/>
      <c r="C11" s="16" t="s">
        <v>145</v>
      </c>
      <c r="D11" s="16"/>
      <c r="E11" s="23"/>
      <c r="F11" s="23"/>
      <c r="G11" s="23"/>
      <c r="H11" s="87">
        <v>0</v>
      </c>
      <c r="I11" s="73"/>
      <c r="J11" s="87">
        <v>-525</v>
      </c>
    </row>
    <row r="12" spans="1:10" ht="25.5" customHeight="1">
      <c r="A12" s="16"/>
      <c r="B12" s="16"/>
      <c r="C12" s="16" t="s">
        <v>21</v>
      </c>
      <c r="D12" s="16"/>
      <c r="E12" s="23"/>
      <c r="F12" s="23"/>
      <c r="G12" s="23"/>
      <c r="H12" s="87">
        <v>11205</v>
      </c>
      <c r="I12" s="73"/>
      <c r="J12" s="87">
        <v>13181</v>
      </c>
    </row>
    <row r="13" spans="1:10" ht="25.5" customHeight="1">
      <c r="A13" s="16"/>
      <c r="B13" s="16"/>
      <c r="C13" s="16" t="s">
        <v>92</v>
      </c>
      <c r="D13" s="16"/>
      <c r="E13" s="23"/>
      <c r="F13" s="23"/>
      <c r="G13" s="23"/>
      <c r="H13" s="87">
        <v>-133</v>
      </c>
      <c r="I13" s="73"/>
      <c r="J13" s="87">
        <v>-3</v>
      </c>
    </row>
    <row r="14" spans="1:10" ht="25.5" customHeight="1">
      <c r="A14" s="16"/>
      <c r="B14" s="16" t="s">
        <v>61</v>
      </c>
      <c r="C14" s="33"/>
      <c r="D14" s="16"/>
      <c r="E14" s="23"/>
      <c r="F14" s="23"/>
      <c r="G14" s="23"/>
      <c r="H14" s="88">
        <f>SUM(H9:H13)</f>
        <v>29024</v>
      </c>
      <c r="I14" s="85"/>
      <c r="J14" s="88">
        <f>SUM(J9:J13)</f>
        <v>26032</v>
      </c>
    </row>
    <row r="15" spans="1:10" ht="25.5" customHeight="1">
      <c r="A15" s="16"/>
      <c r="B15" s="16"/>
      <c r="C15" s="33" t="s">
        <v>62</v>
      </c>
      <c r="D15" s="16"/>
      <c r="E15" s="23"/>
      <c r="F15" s="23"/>
      <c r="G15" s="23"/>
      <c r="H15" s="74"/>
      <c r="I15" s="85"/>
      <c r="J15" s="74"/>
    </row>
    <row r="16" spans="1:10" ht="25.5" customHeight="1">
      <c r="A16" s="16"/>
      <c r="B16" s="16" t="s">
        <v>80</v>
      </c>
      <c r="C16" s="16"/>
      <c r="D16" s="16"/>
      <c r="E16" s="23"/>
      <c r="F16" s="23"/>
      <c r="G16" s="23"/>
      <c r="H16" s="89">
        <v>-208</v>
      </c>
      <c r="I16" s="73"/>
      <c r="J16" s="89">
        <v>-7916</v>
      </c>
    </row>
    <row r="17" spans="1:10" ht="25.5" customHeight="1">
      <c r="A17" s="16"/>
      <c r="B17" s="16" t="s">
        <v>143</v>
      </c>
      <c r="C17" s="16"/>
      <c r="D17" s="16"/>
      <c r="E17" s="23"/>
      <c r="F17" s="23"/>
      <c r="G17" s="23"/>
      <c r="H17" s="89">
        <v>228</v>
      </c>
      <c r="I17" s="73"/>
      <c r="J17" s="89">
        <v>-187</v>
      </c>
    </row>
    <row r="18" spans="1:10" ht="25.5" customHeight="1">
      <c r="A18" s="16"/>
      <c r="B18" s="16" t="s">
        <v>28</v>
      </c>
      <c r="C18" s="16"/>
      <c r="D18" s="16"/>
      <c r="E18" s="23"/>
      <c r="F18" s="23"/>
      <c r="G18" s="23"/>
      <c r="H18" s="86">
        <v>-509</v>
      </c>
      <c r="I18" s="73"/>
      <c r="J18" s="86">
        <v>-115</v>
      </c>
    </row>
    <row r="19" spans="1:10" ht="25.5" customHeight="1">
      <c r="A19" s="16"/>
      <c r="B19" s="16" t="s">
        <v>121</v>
      </c>
      <c r="C19" s="16"/>
      <c r="D19" s="16"/>
      <c r="E19" s="23"/>
      <c r="F19" s="23"/>
      <c r="G19" s="23"/>
      <c r="H19" s="86">
        <v>-45</v>
      </c>
      <c r="I19" s="73"/>
      <c r="J19" s="86">
        <v>834</v>
      </c>
    </row>
    <row r="20" spans="1:10" ht="25.5" customHeight="1">
      <c r="A20" s="16"/>
      <c r="B20" s="16" t="s">
        <v>81</v>
      </c>
      <c r="C20" s="16"/>
      <c r="D20" s="16"/>
      <c r="E20" s="23"/>
      <c r="F20" s="23"/>
      <c r="G20" s="23"/>
      <c r="H20" s="86">
        <v>-9</v>
      </c>
      <c r="I20" s="73"/>
      <c r="J20" s="86">
        <v>697</v>
      </c>
    </row>
    <row r="21" spans="1:10" ht="25.5" customHeight="1">
      <c r="A21" s="16"/>
      <c r="B21" s="16" t="s">
        <v>55</v>
      </c>
      <c r="C21" s="16"/>
      <c r="D21" s="16"/>
      <c r="E21" s="23"/>
      <c r="F21" s="23"/>
      <c r="G21" s="23"/>
      <c r="H21" s="89">
        <v>-664</v>
      </c>
      <c r="I21" s="73"/>
      <c r="J21" s="89">
        <v>252</v>
      </c>
    </row>
    <row r="22" spans="1:10" ht="25.5" customHeight="1">
      <c r="A22" s="16"/>
      <c r="B22" s="16" t="s">
        <v>69</v>
      </c>
      <c r="C22" s="16"/>
      <c r="D22" s="16"/>
      <c r="E22" s="23"/>
      <c r="F22" s="23"/>
      <c r="G22" s="23"/>
      <c r="H22" s="89">
        <v>2508</v>
      </c>
      <c r="I22" s="73"/>
      <c r="J22" s="89">
        <v>2595</v>
      </c>
    </row>
    <row r="23" spans="1:10" ht="25.5" customHeight="1">
      <c r="A23" s="16"/>
      <c r="B23" s="16" t="s">
        <v>53</v>
      </c>
      <c r="C23" s="16"/>
      <c r="D23" s="16"/>
      <c r="E23" s="23"/>
      <c r="F23" s="23"/>
      <c r="G23" s="23"/>
      <c r="H23" s="89">
        <v>3360</v>
      </c>
      <c r="I23" s="73"/>
      <c r="J23" s="89">
        <v>1206</v>
      </c>
    </row>
    <row r="24" spans="1:10" ht="25.5" customHeight="1">
      <c r="A24" s="16"/>
      <c r="B24" s="16" t="s">
        <v>138</v>
      </c>
      <c r="C24" s="16"/>
      <c r="D24" s="16"/>
      <c r="E24" s="23"/>
      <c r="F24" s="23"/>
      <c r="G24" s="23"/>
      <c r="H24" s="89">
        <v>2007</v>
      </c>
      <c r="I24" s="73"/>
      <c r="J24" s="89">
        <v>-122</v>
      </c>
    </row>
    <row r="25" spans="1:10" ht="25.5" customHeight="1">
      <c r="A25" s="16"/>
      <c r="B25" s="16" t="s">
        <v>141</v>
      </c>
      <c r="C25" s="16"/>
      <c r="D25" s="16"/>
      <c r="E25" s="23"/>
      <c r="F25" s="23"/>
      <c r="G25" s="23"/>
      <c r="H25" s="89">
        <v>-90</v>
      </c>
      <c r="I25" s="77"/>
      <c r="J25" s="89">
        <v>129</v>
      </c>
    </row>
    <row r="26" spans="1:10" ht="25.5" customHeight="1">
      <c r="A26" s="28" t="s">
        <v>30</v>
      </c>
      <c r="B26" s="16"/>
      <c r="C26" s="33"/>
      <c r="D26" s="16"/>
      <c r="E26" s="23"/>
      <c r="F26" s="23"/>
      <c r="G26" s="23"/>
      <c r="H26" s="72">
        <f>SUM(H14:H25)</f>
        <v>35602</v>
      </c>
      <c r="I26" s="74">
        <f>SUM(I14:I25)</f>
        <v>0</v>
      </c>
      <c r="J26" s="72">
        <f>SUM(J14:J25)</f>
        <v>23405</v>
      </c>
    </row>
    <row r="27" spans="1:10" ht="25.5" customHeight="1">
      <c r="A27" s="28"/>
      <c r="B27" s="16"/>
      <c r="C27" s="33"/>
      <c r="D27" s="16"/>
      <c r="E27" s="23"/>
      <c r="F27" s="23"/>
      <c r="G27" s="23"/>
      <c r="H27" s="14"/>
      <c r="I27" s="14"/>
      <c r="J27" s="14"/>
    </row>
    <row r="28" spans="1:10" ht="25.5" customHeight="1">
      <c r="A28" s="28"/>
      <c r="B28" s="16"/>
      <c r="C28" s="33"/>
      <c r="D28" s="16"/>
      <c r="E28" s="23"/>
      <c r="F28" s="23"/>
      <c r="G28" s="23"/>
      <c r="H28" s="14"/>
      <c r="I28" s="14"/>
      <c r="J28" s="14"/>
    </row>
    <row r="29" spans="1:10" ht="25.5" customHeight="1">
      <c r="A29" s="28"/>
      <c r="B29" s="16"/>
      <c r="C29" s="33"/>
      <c r="D29" s="16"/>
      <c r="E29" s="23"/>
      <c r="F29" s="23"/>
      <c r="G29" s="23"/>
      <c r="H29" s="14"/>
      <c r="I29" s="14"/>
      <c r="J29" s="14"/>
    </row>
    <row r="30" spans="1:10" ht="25.5" customHeight="1">
      <c r="A30" s="28"/>
      <c r="B30" s="16"/>
      <c r="C30" s="33"/>
      <c r="D30" s="16"/>
      <c r="E30" s="23"/>
      <c r="F30" s="23"/>
      <c r="G30" s="23"/>
      <c r="H30" s="14"/>
      <c r="I30" s="14"/>
      <c r="J30" s="14"/>
    </row>
    <row r="31" spans="1:10" ht="25.5" customHeight="1">
      <c r="A31" s="28"/>
      <c r="B31" s="16"/>
      <c r="C31" s="33"/>
      <c r="D31" s="16"/>
      <c r="E31" s="23"/>
      <c r="F31" s="23"/>
      <c r="G31" s="23"/>
      <c r="H31" s="14"/>
      <c r="I31" s="14"/>
      <c r="J31" s="14"/>
    </row>
    <row r="32" spans="1:10" ht="25.5" customHeight="1">
      <c r="A32" s="28"/>
      <c r="B32" s="16"/>
      <c r="C32" s="33"/>
      <c r="D32" s="16"/>
      <c r="E32" s="23"/>
      <c r="F32" s="23"/>
      <c r="G32" s="23"/>
      <c r="H32" s="14"/>
      <c r="I32" s="14"/>
      <c r="J32" s="14"/>
    </row>
    <row r="33" spans="1:10" ht="25.5" customHeight="1">
      <c r="A33" s="28"/>
      <c r="B33" s="16"/>
      <c r="C33" s="33"/>
      <c r="D33" s="16"/>
      <c r="E33" s="23"/>
      <c r="F33" s="23"/>
      <c r="G33" s="23"/>
      <c r="H33" s="14"/>
      <c r="I33" s="14"/>
      <c r="J33" s="14"/>
    </row>
    <row r="34" spans="1:10" ht="25.5" customHeight="1">
      <c r="A34" s="28"/>
      <c r="B34" s="16"/>
      <c r="C34" s="33"/>
      <c r="D34" s="16"/>
      <c r="E34" s="23"/>
      <c r="F34" s="23"/>
      <c r="G34" s="23"/>
      <c r="H34" s="14"/>
      <c r="I34" s="14"/>
      <c r="J34" s="14"/>
    </row>
    <row r="35" spans="1:10" ht="25.5" customHeight="1">
      <c r="A35" s="16" t="s">
        <v>9</v>
      </c>
      <c r="B35" s="16"/>
      <c r="C35" s="16"/>
      <c r="D35" s="16"/>
      <c r="E35" s="23"/>
      <c r="F35" s="23"/>
      <c r="G35" s="23"/>
      <c r="H35" s="29"/>
      <c r="I35" s="32"/>
      <c r="J35" s="31"/>
    </row>
    <row r="36" spans="1:10" s="38" customFormat="1" ht="27" customHeight="1">
      <c r="A36" s="137" t="str">
        <f>A1</f>
        <v>บริษัท เชียงใหม่ธุรกิจการแพทย์ จำกัด (มหาชน)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s="38" customFormat="1" ht="27" customHeight="1">
      <c r="A37" s="138" t="s">
        <v>27</v>
      </c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s="38" customFormat="1" ht="27" customHeight="1">
      <c r="A38" s="138" t="str">
        <f>A3</f>
        <v>สำหรับงวด 6 เดือน สิ้นสุดวันที่ 30 มิถุนายน 2550 และ 2549</v>
      </c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0" ht="27" customHeight="1">
      <c r="A39" s="65"/>
      <c r="B39" s="65"/>
      <c r="C39" s="65"/>
      <c r="D39" s="65"/>
      <c r="E39" s="65"/>
      <c r="F39" s="65"/>
      <c r="G39" s="65"/>
      <c r="H39" s="65"/>
      <c r="I39" s="65"/>
      <c r="J39" s="70" t="s">
        <v>98</v>
      </c>
    </row>
    <row r="40" spans="1:10" ht="25.5" customHeight="1">
      <c r="A40" s="3"/>
      <c r="B40" s="3"/>
      <c r="C40" s="3"/>
      <c r="D40" s="3"/>
      <c r="E40" s="3"/>
      <c r="F40" s="3"/>
      <c r="G40" s="3"/>
      <c r="H40" s="3"/>
      <c r="I40" s="3"/>
      <c r="J40" s="14" t="s">
        <v>99</v>
      </c>
    </row>
    <row r="41" spans="1:10" ht="25.5" customHeight="1">
      <c r="A41" s="41"/>
      <c r="B41" s="41"/>
      <c r="C41" s="41"/>
      <c r="D41" s="41"/>
      <c r="E41" s="41"/>
      <c r="F41" s="41"/>
      <c r="G41" s="41"/>
      <c r="H41" s="42">
        <v>2550</v>
      </c>
      <c r="I41" s="41"/>
      <c r="J41" s="42">
        <v>2549</v>
      </c>
    </row>
    <row r="42" spans="1:10" ht="25.5" customHeight="1">
      <c r="A42" s="27"/>
      <c r="B42" s="27"/>
      <c r="C42" s="27"/>
      <c r="D42" s="27"/>
      <c r="E42" s="27"/>
      <c r="F42" s="27"/>
      <c r="G42" s="27"/>
      <c r="H42" s="34" t="s">
        <v>96</v>
      </c>
      <c r="I42" s="27"/>
      <c r="J42" s="34" t="str">
        <f>H42</f>
        <v>พันบาท</v>
      </c>
    </row>
    <row r="43" spans="1:10" ht="25.5" customHeight="1">
      <c r="A43" s="28" t="s">
        <v>35</v>
      </c>
      <c r="B43" s="16"/>
      <c r="C43" s="16"/>
      <c r="D43" s="16"/>
      <c r="E43" s="23"/>
      <c r="F43" s="23"/>
      <c r="G43" s="23"/>
      <c r="H43" s="29"/>
      <c r="I43" s="30"/>
      <c r="J43" s="31"/>
    </row>
    <row r="44" spans="1:10" ht="23.25">
      <c r="A44" s="16"/>
      <c r="B44" s="16" t="s">
        <v>144</v>
      </c>
      <c r="C44" s="16"/>
      <c r="D44" s="16"/>
      <c r="E44" s="23"/>
      <c r="F44" s="23"/>
      <c r="G44" s="23"/>
      <c r="H44" s="71">
        <v>-120000</v>
      </c>
      <c r="I44" s="73"/>
      <c r="J44" s="71">
        <v>0</v>
      </c>
    </row>
    <row r="45" spans="1:10" ht="23.25">
      <c r="A45" s="16"/>
      <c r="B45" s="16" t="s">
        <v>82</v>
      </c>
      <c r="C45" s="16"/>
      <c r="D45" s="16"/>
      <c r="E45" s="23"/>
      <c r="F45" s="23"/>
      <c r="G45" s="23"/>
      <c r="H45" s="71">
        <v>670</v>
      </c>
      <c r="I45" s="73"/>
      <c r="J45" s="71">
        <v>4</v>
      </c>
    </row>
    <row r="46" spans="1:10" ht="23.25">
      <c r="A46" s="16"/>
      <c r="B46" s="16" t="s">
        <v>94</v>
      </c>
      <c r="C46" s="16"/>
      <c r="D46" s="16"/>
      <c r="E46" s="23"/>
      <c r="F46" s="23"/>
      <c r="G46" s="23"/>
      <c r="H46" s="71">
        <v>303</v>
      </c>
      <c r="I46" s="73"/>
      <c r="J46" s="71">
        <v>655</v>
      </c>
    </row>
    <row r="47" spans="1:10" ht="23.25">
      <c r="A47" s="16"/>
      <c r="B47" s="16" t="s">
        <v>95</v>
      </c>
      <c r="C47" s="16"/>
      <c r="D47" s="16"/>
      <c r="E47" s="23"/>
      <c r="F47" s="23"/>
      <c r="G47" s="23"/>
      <c r="H47" s="71">
        <v>0</v>
      </c>
      <c r="I47" s="73"/>
      <c r="J47" s="71">
        <v>-336</v>
      </c>
    </row>
    <row r="48" spans="1:10" ht="23.25">
      <c r="A48" s="16"/>
      <c r="B48" s="16" t="s">
        <v>70</v>
      </c>
      <c r="C48" s="16"/>
      <c r="D48" s="16"/>
      <c r="E48" s="23"/>
      <c r="F48" s="23"/>
      <c r="G48" s="23"/>
      <c r="H48" s="71">
        <v>-9828</v>
      </c>
      <c r="I48" s="73"/>
      <c r="J48" s="71">
        <v>-26898</v>
      </c>
    </row>
    <row r="49" spans="1:10" ht="23.25">
      <c r="A49" s="16"/>
      <c r="B49" s="16" t="s">
        <v>71</v>
      </c>
      <c r="C49" s="16"/>
      <c r="D49" s="16"/>
      <c r="E49" s="23"/>
      <c r="F49" s="23"/>
      <c r="G49" s="23"/>
      <c r="H49" s="71">
        <v>101</v>
      </c>
      <c r="I49" s="73"/>
      <c r="J49" s="71">
        <v>18</v>
      </c>
    </row>
    <row r="50" spans="1:10" ht="23.25">
      <c r="A50" s="28" t="s">
        <v>31</v>
      </c>
      <c r="B50" s="16"/>
      <c r="C50" s="33"/>
      <c r="D50" s="16"/>
      <c r="E50" s="23"/>
      <c r="F50" s="23"/>
      <c r="G50" s="23"/>
      <c r="H50" s="72">
        <f>SUM(H44:H49)</f>
        <v>-128754</v>
      </c>
      <c r="I50" s="74"/>
      <c r="J50" s="72">
        <f>SUM(J45:J49)</f>
        <v>-26557</v>
      </c>
    </row>
    <row r="51" spans="1:10" ht="23.25">
      <c r="A51" s="28"/>
      <c r="B51" s="16"/>
      <c r="C51" s="33"/>
      <c r="D51" s="16"/>
      <c r="E51" s="23"/>
      <c r="F51" s="23"/>
      <c r="G51" s="23"/>
      <c r="H51" s="74"/>
      <c r="I51" s="74"/>
      <c r="J51" s="74"/>
    </row>
    <row r="52" spans="1:10" ht="23.25">
      <c r="A52" s="28" t="s">
        <v>32</v>
      </c>
      <c r="B52" s="16"/>
      <c r="C52" s="16"/>
      <c r="D52" s="16"/>
      <c r="E52" s="23"/>
      <c r="F52" s="23"/>
      <c r="G52" s="23"/>
      <c r="H52" s="71"/>
      <c r="I52" s="73"/>
      <c r="J52" s="71"/>
    </row>
    <row r="53" spans="1:10" ht="23.25">
      <c r="A53" s="16"/>
      <c r="B53" s="16" t="s">
        <v>122</v>
      </c>
      <c r="C53" s="16"/>
      <c r="D53" s="16"/>
      <c r="E53" s="23"/>
      <c r="F53" s="23"/>
      <c r="G53" s="23"/>
      <c r="H53" s="89">
        <v>120000</v>
      </c>
      <c r="I53" s="73"/>
      <c r="J53" s="89">
        <v>0</v>
      </c>
    </row>
    <row r="54" spans="1:10" ht="23.25">
      <c r="A54" s="16"/>
      <c r="B54" s="16" t="s">
        <v>107</v>
      </c>
      <c r="C54" s="16"/>
      <c r="D54" s="16"/>
      <c r="E54" s="23"/>
      <c r="F54" s="23"/>
      <c r="G54" s="23"/>
      <c r="H54" s="89">
        <v>-24000</v>
      </c>
      <c r="I54" s="73"/>
      <c r="J54" s="89">
        <v>-12000</v>
      </c>
    </row>
    <row r="55" spans="1:10" ht="23.25">
      <c r="A55" s="28" t="s">
        <v>33</v>
      </c>
      <c r="B55" s="16"/>
      <c r="C55" s="33"/>
      <c r="D55" s="16"/>
      <c r="E55" s="23"/>
      <c r="F55" s="23"/>
      <c r="G55" s="23"/>
      <c r="H55" s="72">
        <f>SUM(H53:H54)</f>
        <v>96000</v>
      </c>
      <c r="I55" s="74"/>
      <c r="J55" s="72">
        <f>SUM(J53:J54)</f>
        <v>-12000</v>
      </c>
    </row>
    <row r="56" spans="1:10" ht="23.25">
      <c r="A56" s="16"/>
      <c r="B56" s="16"/>
      <c r="C56" s="16"/>
      <c r="D56" s="16"/>
      <c r="E56" s="23"/>
      <c r="F56" s="23"/>
      <c r="G56" s="23"/>
      <c r="H56" s="71"/>
      <c r="I56" s="73"/>
      <c r="J56" s="71"/>
    </row>
    <row r="57" spans="1:10" ht="23.25">
      <c r="A57" s="28" t="s">
        <v>58</v>
      </c>
      <c r="B57" s="16"/>
      <c r="C57" s="16"/>
      <c r="D57" s="16"/>
      <c r="E57" s="23"/>
      <c r="F57" s="23"/>
      <c r="G57" s="23"/>
      <c r="H57" s="75">
        <f>H55+H50+H26</f>
        <v>2848</v>
      </c>
      <c r="I57" s="74"/>
      <c r="J57" s="75">
        <f>J55+J50+J26</f>
        <v>-15152</v>
      </c>
    </row>
    <row r="58" spans="1:10" ht="23.25">
      <c r="A58" s="28" t="s">
        <v>56</v>
      </c>
      <c r="B58" s="16"/>
      <c r="C58" s="16"/>
      <c r="D58" s="16"/>
      <c r="E58" s="23"/>
      <c r="F58" s="23"/>
      <c r="G58" s="23"/>
      <c r="H58" s="90">
        <v>38058</v>
      </c>
      <c r="I58" s="71"/>
      <c r="J58" s="90">
        <v>29452</v>
      </c>
    </row>
    <row r="59" spans="1:10" ht="24" thickBot="1">
      <c r="A59" s="28" t="s">
        <v>57</v>
      </c>
      <c r="B59" s="16"/>
      <c r="C59" s="16"/>
      <c r="D59" s="16"/>
      <c r="E59" s="23"/>
      <c r="F59" s="23"/>
      <c r="G59" s="23"/>
      <c r="H59" s="76">
        <f>SUM(H57:H58)</f>
        <v>40906</v>
      </c>
      <c r="I59" s="71"/>
      <c r="J59" s="76">
        <f>SUM(J57:J58)</f>
        <v>14300</v>
      </c>
    </row>
    <row r="60" spans="1:10" ht="20.25" customHeight="1" thickTop="1">
      <c r="A60" s="16"/>
      <c r="B60" s="16"/>
      <c r="C60" s="16"/>
      <c r="D60" s="16"/>
      <c r="E60" s="23"/>
      <c r="F60" s="23"/>
      <c r="G60" s="23"/>
      <c r="H60" s="71"/>
      <c r="I60" s="71"/>
      <c r="J60" s="71"/>
    </row>
    <row r="61" spans="1:10" s="129" customFormat="1" ht="18">
      <c r="A61" s="117" t="s">
        <v>29</v>
      </c>
      <c r="B61" s="117"/>
      <c r="C61" s="117"/>
      <c r="D61" s="117"/>
      <c r="E61" s="118"/>
      <c r="F61" s="118"/>
      <c r="G61" s="118"/>
      <c r="H61" s="119"/>
      <c r="I61" s="119"/>
      <c r="J61" s="119"/>
    </row>
    <row r="62" spans="1:10" s="129" customFormat="1" ht="18">
      <c r="A62" s="120"/>
      <c r="B62" s="121" t="s">
        <v>60</v>
      </c>
      <c r="C62" s="120"/>
      <c r="D62" s="120"/>
      <c r="E62" s="118"/>
      <c r="F62" s="118"/>
      <c r="G62" s="118"/>
      <c r="H62" s="122">
        <v>0</v>
      </c>
      <c r="I62" s="119"/>
      <c r="J62" s="122">
        <v>0</v>
      </c>
    </row>
    <row r="63" spans="1:10" s="129" customFormat="1" ht="18">
      <c r="A63" s="120"/>
      <c r="B63" s="121" t="s">
        <v>72</v>
      </c>
      <c r="C63" s="120"/>
      <c r="D63" s="120"/>
      <c r="E63" s="118"/>
      <c r="F63" s="118"/>
      <c r="G63" s="118"/>
      <c r="H63" s="122">
        <v>3951</v>
      </c>
      <c r="I63" s="119"/>
      <c r="J63" s="122">
        <v>3347</v>
      </c>
    </row>
    <row r="64" spans="1:10" s="129" customFormat="1" ht="18">
      <c r="A64" s="120"/>
      <c r="B64" s="121" t="s">
        <v>128</v>
      </c>
      <c r="C64" s="120"/>
      <c r="D64" s="120"/>
      <c r="E64" s="118"/>
      <c r="F64" s="118"/>
      <c r="G64" s="118"/>
      <c r="H64" s="122"/>
      <c r="I64" s="119"/>
      <c r="J64" s="122"/>
    </row>
    <row r="65" spans="1:10" s="129" customFormat="1" ht="18">
      <c r="A65" s="120"/>
      <c r="B65" s="121"/>
      <c r="C65" s="136" t="s">
        <v>129</v>
      </c>
      <c r="D65" s="120"/>
      <c r="E65" s="118"/>
      <c r="F65" s="118"/>
      <c r="G65" s="118"/>
      <c r="H65" s="122"/>
      <c r="I65" s="119"/>
      <c r="J65" s="122"/>
    </row>
    <row r="66" spans="1:10" s="129" customFormat="1" ht="21" customHeight="1">
      <c r="A66" s="120"/>
      <c r="B66" s="121"/>
      <c r="C66" s="118" t="s">
        <v>130</v>
      </c>
      <c r="D66" s="120" t="s">
        <v>139</v>
      </c>
      <c r="E66" s="118"/>
      <c r="F66" s="118"/>
      <c r="G66" s="118"/>
      <c r="H66" s="122"/>
      <c r="I66" s="119"/>
      <c r="J66" s="122"/>
    </row>
    <row r="67" spans="1:10" s="129" customFormat="1" ht="9" customHeight="1">
      <c r="A67" s="120"/>
      <c r="B67" s="121"/>
      <c r="C67" s="118"/>
      <c r="D67" s="120"/>
      <c r="E67" s="118"/>
      <c r="F67" s="118"/>
      <c r="G67" s="118"/>
      <c r="H67" s="122"/>
      <c r="I67" s="119"/>
      <c r="J67" s="122"/>
    </row>
    <row r="68" spans="1:10" s="129" customFormat="1" ht="18">
      <c r="A68" s="120"/>
      <c r="B68" s="121"/>
      <c r="C68" s="135" t="s">
        <v>131</v>
      </c>
      <c r="D68" s="120"/>
      <c r="E68" s="118"/>
      <c r="F68" s="118"/>
      <c r="G68" s="118"/>
      <c r="H68" s="122"/>
      <c r="I68" s="119"/>
      <c r="J68" s="122"/>
    </row>
    <row r="69" spans="1:10" s="129" customFormat="1" ht="18.75" customHeight="1">
      <c r="A69" s="120"/>
      <c r="B69" s="121"/>
      <c r="C69" s="118" t="s">
        <v>130</v>
      </c>
      <c r="D69" s="120" t="s">
        <v>140</v>
      </c>
      <c r="E69" s="118"/>
      <c r="F69" s="118"/>
      <c r="G69" s="118"/>
      <c r="H69" s="122"/>
      <c r="I69" s="119"/>
      <c r="J69" s="122"/>
    </row>
    <row r="70" spans="1:10" s="129" customFormat="1" ht="18">
      <c r="A70" s="120"/>
      <c r="B70" s="121" t="s">
        <v>123</v>
      </c>
      <c r="C70" s="120"/>
      <c r="D70" s="120"/>
      <c r="E70" s="118"/>
      <c r="F70" s="118"/>
      <c r="G70" s="118"/>
      <c r="H70" s="122"/>
      <c r="I70" s="119"/>
      <c r="J70" s="122"/>
    </row>
    <row r="71" spans="1:10" s="129" customFormat="1" ht="18">
      <c r="A71" s="120"/>
      <c r="B71" s="121"/>
      <c r="C71" s="120" t="s">
        <v>124</v>
      </c>
      <c r="D71" s="120"/>
      <c r="E71" s="118"/>
      <c r="F71" s="118"/>
      <c r="G71" s="118"/>
      <c r="H71" s="123">
        <v>879</v>
      </c>
      <c r="I71" s="119"/>
      <c r="J71" s="123">
        <v>603</v>
      </c>
    </row>
    <row r="72" spans="1:10" s="129" customFormat="1" ht="18">
      <c r="A72" s="120"/>
      <c r="B72" s="121"/>
      <c r="C72" s="120" t="s">
        <v>125</v>
      </c>
      <c r="D72" s="120"/>
      <c r="E72" s="118"/>
      <c r="F72" s="118"/>
      <c r="G72" s="124"/>
      <c r="H72" s="123">
        <v>33596</v>
      </c>
      <c r="I72" s="119"/>
      <c r="J72" s="123">
        <v>5770</v>
      </c>
    </row>
    <row r="73" spans="1:10" s="129" customFormat="1" ht="18">
      <c r="A73" s="120"/>
      <c r="B73" s="121"/>
      <c r="C73" s="120" t="s">
        <v>126</v>
      </c>
      <c r="D73" s="120"/>
      <c r="E73" s="118"/>
      <c r="F73" s="118"/>
      <c r="G73" s="124"/>
      <c r="H73" s="123">
        <v>6431</v>
      </c>
      <c r="I73" s="119"/>
      <c r="J73" s="123">
        <v>-2157</v>
      </c>
    </row>
    <row r="74" spans="1:10" s="129" customFormat="1" ht="18">
      <c r="A74" s="120"/>
      <c r="B74" s="121"/>
      <c r="C74" s="120" t="s">
        <v>127</v>
      </c>
      <c r="D74" s="120"/>
      <c r="E74" s="118"/>
      <c r="F74" s="118"/>
      <c r="G74" s="118"/>
      <c r="H74" s="123">
        <v>0</v>
      </c>
      <c r="I74" s="119"/>
      <c r="J74" s="123">
        <v>10084</v>
      </c>
    </row>
    <row r="75" spans="1:10" s="129" customFormat="1" ht="18.75" thickBot="1">
      <c r="A75" s="120"/>
      <c r="B75" s="121"/>
      <c r="C75" s="120"/>
      <c r="D75" s="125" t="s">
        <v>43</v>
      </c>
      <c r="E75" s="118"/>
      <c r="F75" s="118"/>
      <c r="G75" s="118"/>
      <c r="H75" s="126">
        <f>SUM(H71:H74)</f>
        <v>40906</v>
      </c>
      <c r="I75" s="127"/>
      <c r="J75" s="128">
        <f>SUM(J71:J74)</f>
        <v>14300</v>
      </c>
    </row>
    <row r="76" spans="1:10" s="129" customFormat="1" ht="18.75" thickTop="1">
      <c r="A76" s="120"/>
      <c r="B76" s="121"/>
      <c r="C76" s="120"/>
      <c r="D76" s="125"/>
      <c r="E76" s="118"/>
      <c r="F76" s="118"/>
      <c r="G76" s="118"/>
      <c r="H76" s="133"/>
      <c r="I76" s="127"/>
      <c r="J76" s="134"/>
    </row>
    <row r="77" spans="1:10" ht="23.25">
      <c r="A77" s="16" t="s">
        <v>9</v>
      </c>
      <c r="H77" s="81"/>
      <c r="I77" s="81"/>
      <c r="J77" s="81"/>
    </row>
  </sheetData>
  <mergeCells count="6">
    <mergeCell ref="A1:J1"/>
    <mergeCell ref="A38:J38"/>
    <mergeCell ref="A37:J37"/>
    <mergeCell ref="A2:J2"/>
    <mergeCell ref="A3:J3"/>
    <mergeCell ref="A36:J36"/>
  </mergeCells>
  <printOptions/>
  <pageMargins left="0.63" right="0.25" top="0.78740157480315" bottom="0.590551181102362" header="0.511811023622047" footer="0.511811023622047"/>
  <pageSetup firstPageNumber="6" useFirstPageNumber="1" horizontalDpi="180" verticalDpi="180" orientation="portrait" paperSize="9" scale="89" r:id="rId1"/>
  <headerFooter alignWithMargins="0">
    <oddHeader>&amp;C&amp;"Angsana New,ตัวหนา"&amp;P</oddHead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iLLuSioN</cp:lastModifiedBy>
  <cp:lastPrinted>2007-08-08T08:57:49Z</cp:lastPrinted>
  <dcterms:created xsi:type="dcterms:W3CDTF">1997-08-12T04:56:59Z</dcterms:created>
  <dcterms:modified xsi:type="dcterms:W3CDTF">2007-08-10T09:34:20Z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