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5" windowWidth="7605" windowHeight="8685" tabRatio="657" activeTab="3"/>
  </bookViews>
  <sheets>
    <sheet name="financial statement" sheetId="1" r:id="rId1"/>
    <sheet name="Income Statement" sheetId="2" r:id="rId2"/>
    <sheet name="changing in equity" sheetId="3" r:id="rId3"/>
    <sheet name="Cash flow" sheetId="4" r:id="rId4"/>
  </sheets>
  <definedNames>
    <definedName name="_xlnm.Print_Area" localSheetId="3">'Cash flow'!$A$1:$F$59</definedName>
    <definedName name="_xlnm.Print_Area" localSheetId="2">'changing in equity'!$A$1:$M$23</definedName>
    <definedName name="_xlnm.Print_Area" localSheetId="0">'financial statement'!$A$1:$F$68</definedName>
    <definedName name="_xlnm.Print_Area" localSheetId="1">'Income Statement'!$A$1:$J$27</definedName>
  </definedNames>
  <calcPr fullCalcOnLoad="1"/>
</workbook>
</file>

<file path=xl/sharedStrings.xml><?xml version="1.0" encoding="utf-8"?>
<sst xmlns="http://schemas.openxmlformats.org/spreadsheetml/2006/main" count="200" uniqueCount="141">
  <si>
    <t>งบดุล</t>
  </si>
  <si>
    <t>ณ วันที่ 31</t>
  </si>
  <si>
    <t>หมายเหตุ</t>
  </si>
  <si>
    <t>“สอบทานแล้ว”</t>
  </si>
  <si>
    <t>“ตรวจสอบแล้ว”</t>
  </si>
  <si>
    <t>สินทรัพย์หมุนเวียน</t>
  </si>
  <si>
    <t>ลูกหนี้การค้า – สุทธิ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</si>
  <si>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</si>
  <si>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</si>
  <si>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</si>
  <si>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</si>
  <si>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</si>
  <si>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</si>
  <si>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“ยังไม่ได้ตรวจสอบ”</t>
  </si>
  <si>
    <t xml:space="preserve"> พันบาท </t>
  </si>
  <si>
    <t>หนี้สินหมุนเวียน</t>
  </si>
  <si>
    <t>เจ้าหนี้การค้า</t>
  </si>
  <si>
    <t>หนี้สินหมุนเวียนอื่น</t>
  </si>
  <si>
    <t>รวมหนี้สิน</t>
  </si>
  <si>
    <t>รายได้</t>
  </si>
  <si>
    <t>รายได้อื่น</t>
  </si>
  <si>
    <t>รวมรายได้</t>
  </si>
  <si>
    <t>ค่าใช้จ่าย</t>
  </si>
  <si>
    <t>รวมค่าใช้จ่าย</t>
  </si>
  <si>
    <t>ดอกเบี้ยจ่าย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</si>
  <si>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</si>
  <si>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</si>
  <si>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</si>
  <si>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</si>
  <si>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</si>
  <si>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ข้อมูลเพิ่มเติมประกอบกระแสเงินสด</t>
  </si>
  <si>
    <t>ส่วนของผู้ถือหุ้น</t>
  </si>
  <si>
    <t>รวมส่วนของผู้ถือหุ้น</t>
  </si>
  <si>
    <t>ภาษีเงินได้</t>
  </si>
  <si>
    <t>ที่ดิน อาคาร และอุปกรณ์ – สุทธิ</t>
  </si>
  <si>
    <t>สินทรัพย์ไม่หมุนเวียนอื่น</t>
  </si>
  <si>
    <t>รวมหนี้สินและส่วนของผู้ถือหุ้น</t>
  </si>
  <si>
    <t>งบแสดงการเปลี่ยนแปลงส่วนของผู้ถือหุ้น</t>
  </si>
  <si>
    <t>รวม</t>
  </si>
  <si>
    <t>งบกระแสเงินสด</t>
  </si>
  <si>
    <t xml:space="preserve">งบกำไรขาดทุน </t>
  </si>
  <si>
    <t>พันบาท</t>
  </si>
  <si>
    <t>หนี้สินและส่วนของผู้ถือหุ้น</t>
  </si>
  <si>
    <t>เงินสดและรายการเทียบเท่าเงินสด</t>
  </si>
  <si>
    <t>สินทรัพย์</t>
  </si>
  <si>
    <t xml:space="preserve">ทุนจดทะเบียน  </t>
  </si>
  <si>
    <t>ยังไม่ได้จัดสรร</t>
  </si>
  <si>
    <t>บริษัท เชียงใหม่ธุรกิจการแพทย์ จำกัด (มหาชน)</t>
  </si>
  <si>
    <t>เวชภัณฑ์คงเหลือ</t>
  </si>
  <si>
    <t>วัสดุสิ้นเปลืองคงเหลือ</t>
  </si>
  <si>
    <t>ภาษีเงินได้รอเรียกคืน</t>
  </si>
  <si>
    <t>เงินลงทุนชั่วคราว – เงินฝากประจำ</t>
  </si>
  <si>
    <t>เจ้าหนี้ค่าอุปกรณ์เครื่องมือแพทย์</t>
  </si>
  <si>
    <t>ค่าใช้จ่ายค้างจ่าย</t>
  </si>
  <si>
    <t>เงินลงทุนในกิจการที่เกี่ยวข้องกัน – สุทธิ</t>
  </si>
  <si>
    <t>หุ้นสามัญ  12,000,000 หุ้น มูลค่าหุ้นละ 10 บาท</t>
  </si>
  <si>
    <t xml:space="preserve">ทุนที่ออกและชำระแล้ว </t>
  </si>
  <si>
    <t>หุ้นสามัญ  12,000,000 หุ้น หุ้นละ 10 บาท</t>
  </si>
  <si>
    <t>ส่วนเกินทุน</t>
  </si>
  <si>
    <t>ส่วนเกินมูลค่าหุ้นสามัญ</t>
  </si>
  <si>
    <t>กำไรสะสม</t>
  </si>
  <si>
    <t>กำไรสุทธิ</t>
  </si>
  <si>
    <t>รายการปรับกระทบกำไรสุทธิเป็นเงินสดรับ (จ่าย)จากกิจกรรมดำเนินงาน</t>
  </si>
  <si>
    <t xml:space="preserve">ค่าเสื่อมราคา </t>
  </si>
  <si>
    <t>ค่าเผื่อหนี้สงสัยจะสูญและหนี้สูญ</t>
  </si>
  <si>
    <t>การเปลี่ยนแปลงในสินทรัพย์และหนี้สินดำเนินงาน</t>
  </si>
  <si>
    <t>ลูกหนี้การค้าเพิ่มขึ้น</t>
  </si>
  <si>
    <t>เงินสดจ่ายในการซื้อที่ดิน อาคาร และอุปกรณ์</t>
  </si>
  <si>
    <t>เงินกู้ยืมระยะยาวลดลง</t>
  </si>
  <si>
    <t>เงินสดจ่ายในระหว่างงวด</t>
  </si>
  <si>
    <t>งบกระแสเงินสด (ต่อ)</t>
  </si>
  <si>
    <t>2546</t>
  </si>
  <si>
    <t>ค่าใช้จ่ายค้างจ่ายเพิ่มขึ้น</t>
  </si>
  <si>
    <t>เงินสดสุทธิได้มาจากกิจกรรมดำเนินงาน</t>
  </si>
  <si>
    <t>เงินสดสุทธิใช้ไปจากกิจกรรมลงทุน</t>
  </si>
  <si>
    <t>เงินสดสุทธิใช้ไปในกิจกรรมจัดหาเงิน</t>
  </si>
  <si>
    <t xml:space="preserve">    "สอบทานแล้ว"</t>
  </si>
  <si>
    <t>รายได้ค่ารักษาพยาบาล</t>
  </si>
  <si>
    <t>ต้นทุนค่ารักษาพยาบาล</t>
  </si>
  <si>
    <t>6</t>
  </si>
  <si>
    <t>กำไรต่อหุ้นขั้นพื้นฐาน (บาท)</t>
  </si>
  <si>
    <t xml:space="preserve">                      -</t>
  </si>
  <si>
    <t>ภาษีเงินได้รอเรียกคืนเพิ่มขึ้น</t>
  </si>
  <si>
    <t>ณ วันที่ 30</t>
  </si>
  <si>
    <t>สำหรับงวดสามเดือน สิ้นสุด</t>
  </si>
  <si>
    <t>วันที่ 30 มิถุนายน</t>
  </si>
  <si>
    <t xml:space="preserve">พันบาท </t>
  </si>
  <si>
    <t>สำหรับงวดหกเดือน สิ้นสุด</t>
  </si>
  <si>
    <t>จำนวนหุ้นสามัญ (พันหุ้น)</t>
  </si>
  <si>
    <t>จัดสรรแล้ว</t>
  </si>
  <si>
    <t>สำรองตามกฎหมาย</t>
  </si>
  <si>
    <t>เงินสดรับในการขายที่ดิน อาคาร และอุปกรณ์</t>
  </si>
  <si>
    <t>เงินปันผลจ่าย</t>
  </si>
  <si>
    <t>สำรองตามกฏหมาย</t>
  </si>
  <si>
    <t>สินทรัพย์หมุนเวียนอื่นเพิ่มขึ้น</t>
  </si>
  <si>
    <t>หนี้สินหมุนเวียนอื่นเพิ่มขึ้น</t>
  </si>
  <si>
    <t>สินทรัพย์ไม่หมุนเวียนอื่นเพิ่มขึ้น</t>
  </si>
  <si>
    <t>ณ วันที่ 30 มิถุนายน 2547 และ วันที่ 31 ธันวาคม 2546</t>
  </si>
  <si>
    <t>มิถุนายน 2547</t>
  </si>
  <si>
    <t>ธันวาคม 2546</t>
  </si>
  <si>
    <t>ภาษีเงินได้นิติบุคคลค้างจ่าย</t>
  </si>
  <si>
    <t>สำหรับแต่ละงวดสามเดือนและหกเดือนสิ้นสุดวันที่ 30 มิถุนายน 2547 และ 2546</t>
  </si>
  <si>
    <t>สำหรับแต่ละงวดหกเดือนสิ้นสุดวันที่ 30  มิถุนายน 2547 และ 2546</t>
  </si>
  <si>
    <t>ยอดคงเหลือ ณ วันที่ 1 มกราคม 2547</t>
  </si>
  <si>
    <t>ยอดคงเหลือ ณ วันที่  30 มิถุนายน 2547</t>
  </si>
  <si>
    <t>สำหรับแต่ละงวดหกเดือนสิ้นสุดวันที่ 30 มิถุนายน 2547 และ 2546</t>
  </si>
  <si>
    <t>กำไรก่อนดอกเบี้ยจ่ายและภาษีเงินได้</t>
  </si>
  <si>
    <t>ยอดคงเหลือ ณ วันที่  1 มกราคม 2546</t>
  </si>
  <si>
    <t>กำไรจากการจำหน่ายสินทรัพย์</t>
  </si>
  <si>
    <t>กำไรจากการแลกเปลี่ยนสินทรัพย์</t>
  </si>
  <si>
    <t>ภาษีเงินได้นิติบุคคลค้างจ่ายเพิ่มขึ้น</t>
  </si>
  <si>
    <t>วัสดุสิ้นเปลืองเพิ่มขึ้น</t>
  </si>
  <si>
    <t>เงินเบิกเกินบัญชีและเงินกู้ยืมระยะสั้นจากสถาบันการเงินลดลง</t>
  </si>
  <si>
    <t>เวชภัณฑ์คงเหลือลดลง(เพิ่มขึ้น)</t>
  </si>
  <si>
    <t>เจ้าหนี้การค้า(ลดลง)เพิ่มขึ้น</t>
  </si>
  <si>
    <t>เจ้าหนี้ค่าอุปกรณ์เครื่องมือแพทย์(ลดลง)เพิ่มขึ้น</t>
  </si>
  <si>
    <t>เงินลงทุนชั่วคราวลดลง(เพิ่มขึ้น)</t>
  </si>
  <si>
    <t>"สอบทานแล้ว"</t>
  </si>
  <si>
    <t>10</t>
  </si>
  <si>
    <t>เงินกู้ยืมระยะสั้นจากสถาบันการเงิน</t>
  </si>
  <si>
    <t>ยอดคงเหลือ ณ วันที่  30 มิถุนายน 2546</t>
  </si>
  <si>
    <t xml:space="preserve">สำรอง </t>
  </si>
  <si>
    <t>ตามกฎหมาย</t>
  </si>
  <si>
    <t xml:space="preserve">ยังไม่ได้ </t>
  </si>
  <si>
    <t>จัดสรร</t>
  </si>
  <si>
    <t>ทุนเรือนหุ้น</t>
  </si>
  <si>
    <t>ที่ออกและ</t>
  </si>
  <si>
    <t>ชำระแล้ว</t>
  </si>
  <si>
    <t>ส่วนเกิน</t>
  </si>
  <si>
    <t>มูลค่าหุ้น</t>
  </si>
  <si>
    <t>8</t>
  </si>
  <si>
    <t>7</t>
  </si>
  <si>
    <t xml:space="preserve">เงินปันผลจ่าย </t>
  </si>
  <si>
    <t>เงินสดและรายการเทียบเท่าเงินสด(ลดลง) เพิ่มขึ้น สุทธิ</t>
  </si>
  <si>
    <t xml:space="preserve">                    "ยังไม่ได้ตรวจสอบ"</t>
  </si>
  <si>
    <t>"ยังไม่ได้ตรวจสอบ"</t>
  </si>
  <si>
    <t xml:space="preserve">   -</t>
  </si>
  <si>
    <t xml:space="preserve">          -</t>
  </si>
  <si>
    <t xml:space="preserve">     -</t>
  </si>
  <si>
    <t xml:space="preserve">      -</t>
  </si>
  <si>
    <t>ค่าใช้จ่ายในการขายและบริหาร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</si>
</sst>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(* #,##0_);_(* \(#,##0\);_(* &quot; -    &quot;_);_(@_)"/>
    <numFmt numFmtId="207" formatCode="_(* #,##0.0_);_(* \(#,##0.0\);_(* &quot;-&quot;??_);_(@_)"/>
    <numFmt numFmtId="208" formatCode="_(* #,##0_);_(* \(#,##0\);_(* &quot;-&quot;??_);_(@_)"/>
    <numFmt numFmtId="209" formatCode="_(* #,##0.0_);_(* \(#,##0.0\);_(* &quot;-&quot;_);_(@_)"/>
    <numFmt numFmtId="210" formatCode="_(* #,##0.00_);_(* \(#,##0.00\);_(* &quot;-&quot;_);_(@_)"/>
  </numFmts>
  <fonts count="13">
    <font>
      <sz val="15"/>
      <name val="Angsana New"/>
      <family val="1"/>
    </font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sz val="15"/>
      <name val="Cordia New"/>
      <family val="0"/>
    </font>
    <font>
      <i/>
      <sz val="15"/>
      <color indexed="53"/>
      <name val="Angsana New"/>
      <family val="1"/>
    </font>
    <font>
      <b/>
      <i/>
      <sz val="15"/>
      <color indexed="53"/>
      <name val="Angsana New"/>
      <family val="1"/>
    </font>
    <font>
      <b/>
      <i/>
      <sz val="15"/>
      <name val="Angsana New"/>
      <family val="1"/>
    </font>
    <font>
      <sz val="1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4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41" fontId="0" fillId="0" borderId="0" xfId="0" applyAlignment="1">
      <alignment/>
    </xf>
    <xf numFmtId="41" fontId="2" fillId="0" borderId="0" xfId="0" applyFont="1" applyAlignment="1">
      <alignment horizontal="justify"/>
    </xf>
    <xf numFmtId="41" fontId="2" fillId="0" borderId="0" xfId="0" applyFont="1" applyAlignment="1">
      <alignment horizontal="left"/>
    </xf>
    <xf numFmtId="41" fontId="0" fillId="2" borderId="0" xfId="0" applyFill="1" applyAlignment="1">
      <alignment/>
    </xf>
    <xf numFmtId="41" fontId="0" fillId="2" borderId="0" xfId="0" applyFill="1" applyBorder="1" applyAlignment="1">
      <alignment/>
    </xf>
    <xf numFmtId="41" fontId="5" fillId="2" borderId="0" xfId="0" applyFont="1" applyFill="1" applyAlignment="1">
      <alignment horizontal="left"/>
    </xf>
    <xf numFmtId="41" fontId="4" fillId="2" borderId="0" xfId="0" applyFont="1" applyFill="1" applyAlignment="1">
      <alignment/>
    </xf>
    <xf numFmtId="206" fontId="4" fillId="2" borderId="0" xfId="0" applyNumberFormat="1" applyFont="1" applyFill="1" applyBorder="1" applyAlignment="1">
      <alignment/>
    </xf>
    <xf numFmtId="41" fontId="4" fillId="2" borderId="0" xfId="0" applyFont="1" applyFill="1" applyBorder="1" applyAlignment="1">
      <alignment/>
    </xf>
    <xf numFmtId="41" fontId="4" fillId="2" borderId="0" xfId="0" applyFont="1" applyFill="1" applyBorder="1" applyAlignment="1">
      <alignment horizontal="right"/>
    </xf>
    <xf numFmtId="206" fontId="4" fillId="2" borderId="0" xfId="0" applyNumberFormat="1" applyFont="1" applyFill="1" applyBorder="1" applyAlignment="1">
      <alignment horizontal="right"/>
    </xf>
    <xf numFmtId="41" fontId="5" fillId="2" borderId="0" xfId="0" applyFont="1" applyFill="1" applyAlignment="1">
      <alignment/>
    </xf>
    <xf numFmtId="41" fontId="0" fillId="2" borderId="0" xfId="0" applyFont="1" applyFill="1" applyAlignment="1">
      <alignment horizontal="left"/>
    </xf>
    <xf numFmtId="41" fontId="2" fillId="2" borderId="0" xfId="0" applyFont="1" applyFill="1" applyAlignment="1">
      <alignment horizontal="left"/>
    </xf>
    <xf numFmtId="41" fontId="4" fillId="2" borderId="0" xfId="0" applyFont="1" applyFill="1" applyAlignment="1">
      <alignment horizontal="left"/>
    </xf>
    <xf numFmtId="41" fontId="2" fillId="0" borderId="0" xfId="0" applyFont="1" applyAlignment="1" applyProtection="1">
      <alignment horizontal="left"/>
      <protection locked="0"/>
    </xf>
    <xf numFmtId="41" fontId="2" fillId="0" borderId="0" xfId="0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41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1" fontId="6" fillId="0" borderId="0" xfId="0" applyFont="1" applyAlignment="1" applyProtection="1">
      <alignment horizontal="left"/>
      <protection locked="0"/>
    </xf>
    <xf numFmtId="41" fontId="0" fillId="0" borderId="0" xfId="0" applyFont="1" applyBorder="1" applyAlignment="1">
      <alignment horizontal="center" vertical="top" wrapText="1"/>
    </xf>
    <xf numFmtId="41" fontId="0" fillId="0" borderId="0" xfId="0" applyFont="1" applyAlignment="1" applyProtection="1">
      <alignment horizontal="justify" vertical="top"/>
      <protection locked="0"/>
    </xf>
    <xf numFmtId="0" fontId="0" fillId="0" borderId="0" xfId="0" applyNumberFormat="1" applyFont="1" applyAlignment="1" applyProtection="1">
      <alignment horizontal="center" vertical="top"/>
      <protection locked="0"/>
    </xf>
    <xf numFmtId="41" fontId="0" fillId="0" borderId="0" xfId="0" applyFont="1" applyAlignment="1" applyProtection="1">
      <alignment horizontal="center" vertical="top"/>
      <protection locked="0"/>
    </xf>
    <xf numFmtId="0" fontId="0" fillId="0" borderId="1" xfId="0" applyNumberFormat="1" applyFont="1" applyBorder="1" applyAlignment="1" applyProtection="1">
      <alignment horizontal="center" vertical="top"/>
      <protection locked="0"/>
    </xf>
    <xf numFmtId="41" fontId="0" fillId="0" borderId="0" xfId="0" applyFont="1" applyBorder="1" applyAlignment="1" applyProtection="1">
      <alignment horizontal="justify" vertical="top"/>
      <protection locked="0"/>
    </xf>
    <xf numFmtId="41" fontId="0" fillId="0" borderId="1" xfId="0" applyFont="1" applyBorder="1" applyAlignment="1" applyProtection="1">
      <alignment horizontal="center" vertical="top"/>
      <protection locked="0"/>
    </xf>
    <xf numFmtId="41" fontId="6" fillId="0" borderId="0" xfId="0" applyFont="1" applyAlignment="1" applyProtection="1">
      <alignment horizontal="justify" vertical="top"/>
      <protection locked="0"/>
    </xf>
    <xf numFmtId="0" fontId="0" fillId="0" borderId="0" xfId="0" applyNumberFormat="1" applyFont="1" applyAlignment="1" applyProtection="1" quotePrefix="1">
      <alignment horizontal="center" vertical="top"/>
      <protection locked="0"/>
    </xf>
    <xf numFmtId="41" fontId="6" fillId="0" borderId="0" xfId="0" applyFont="1" applyAlignment="1" applyProtection="1">
      <alignment/>
      <protection locked="0"/>
    </xf>
    <xf numFmtId="41" fontId="7" fillId="0" borderId="0" xfId="0" applyFont="1" applyAlignment="1" applyProtection="1">
      <alignment horizontal="center" vertical="top"/>
      <protection locked="0"/>
    </xf>
    <xf numFmtId="41" fontId="0" fillId="0" borderId="0" xfId="0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center" vertical="top"/>
      <protection locked="0"/>
    </xf>
    <xf numFmtId="41" fontId="0" fillId="0" borderId="0" xfId="0" applyFont="1" applyAlignment="1" applyProtection="1">
      <alignment horizontal="justify"/>
      <protection locked="0"/>
    </xf>
    <xf numFmtId="41" fontId="0" fillId="0" borderId="0" xfId="0" applyFont="1" applyBorder="1" applyAlignment="1" applyProtection="1">
      <alignment horizontal="right"/>
      <protection locked="0"/>
    </xf>
    <xf numFmtId="41" fontId="2" fillId="0" borderId="0" xfId="0" applyFont="1" applyAlignment="1" applyProtection="1">
      <alignment horizontal="justify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41" fontId="3" fillId="0" borderId="0" xfId="0" applyFont="1" applyAlignment="1" applyProtection="1">
      <alignment/>
      <protection locked="0"/>
    </xf>
    <xf numFmtId="41" fontId="8" fillId="0" borderId="0" xfId="0" applyFont="1" applyAlignment="1">
      <alignment/>
    </xf>
    <xf numFmtId="41" fontId="6" fillId="0" borderId="0" xfId="0" applyFont="1" applyAlignment="1">
      <alignment horizontal="justify"/>
    </xf>
    <xf numFmtId="41" fontId="0" fillId="0" borderId="0" xfId="0" applyFont="1" applyAlignment="1">
      <alignment/>
    </xf>
    <xf numFmtId="41" fontId="0" fillId="0" borderId="0" xfId="0" applyFont="1" applyAlignment="1">
      <alignment horizontal="justify" vertical="top" wrapText="1"/>
    </xf>
    <xf numFmtId="41" fontId="0" fillId="0" borderId="1" xfId="0" applyFont="1" applyBorder="1" applyAlignment="1">
      <alignment horizontal="center" vertical="top" wrapText="1"/>
    </xf>
    <xf numFmtId="41" fontId="0" fillId="0" borderId="0" xfId="0" applyFont="1" applyBorder="1" applyAlignment="1">
      <alignment horizontal="center" vertical="top" wrapText="1"/>
    </xf>
    <xf numFmtId="49" fontId="0" fillId="0" borderId="1" xfId="0" applyNumberFormat="1" applyFont="1" applyBorder="1" applyAlignment="1" quotePrefix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top" wrapText="1"/>
    </xf>
    <xf numFmtId="41" fontId="6" fillId="0" borderId="0" xfId="0" applyFont="1" applyAlignment="1">
      <alignment horizontal="justify" vertical="top" wrapText="1"/>
    </xf>
    <xf numFmtId="41" fontId="0" fillId="0" borderId="0" xfId="0" applyFont="1" applyAlignment="1">
      <alignment horizontal="center" vertical="top" wrapText="1"/>
    </xf>
    <xf numFmtId="0" fontId="0" fillId="0" borderId="0" xfId="0" applyNumberFormat="1" applyFont="1" applyAlignment="1" quotePrefix="1">
      <alignment horizontal="center" vertical="top" wrapText="1"/>
    </xf>
    <xf numFmtId="41" fontId="0" fillId="0" borderId="0" xfId="0" applyFont="1" applyAlignment="1" quotePrefix="1">
      <alignment horizontal="center" vertical="top" wrapText="1"/>
    </xf>
    <xf numFmtId="41" fontId="0" fillId="0" borderId="0" xfId="0" applyFont="1" applyAlignment="1">
      <alignment horizontal="right"/>
    </xf>
    <xf numFmtId="41" fontId="0" fillId="0" borderId="0" xfId="0" applyFont="1" applyBorder="1" applyAlignment="1">
      <alignment horizontal="right"/>
    </xf>
    <xf numFmtId="41" fontId="0" fillId="0" borderId="0" xfId="0" applyFont="1" applyAlignment="1">
      <alignment horizontal="justify"/>
    </xf>
    <xf numFmtId="41" fontId="9" fillId="0" borderId="0" xfId="0" applyFont="1" applyAlignment="1">
      <alignment horizontal="left" vertical="top"/>
    </xf>
    <xf numFmtId="41" fontId="10" fillId="0" borderId="0" xfId="0" applyFont="1" applyAlignment="1">
      <alignment horizontal="left"/>
    </xf>
    <xf numFmtId="41" fontId="0" fillId="0" borderId="0" xfId="0" applyFont="1" applyAlignment="1">
      <alignment horizontal="left"/>
    </xf>
    <xf numFmtId="41" fontId="10" fillId="0" borderId="0" xfId="0" applyFont="1" applyAlignment="1">
      <alignment horizontal="left" vertical="top"/>
    </xf>
    <xf numFmtId="41" fontId="11" fillId="0" borderId="0" xfId="0" applyFont="1" applyAlignment="1">
      <alignment horizontal="left" vertical="top"/>
    </xf>
    <xf numFmtId="41" fontId="0" fillId="0" borderId="0" xfId="0" applyFont="1" applyAlignment="1">
      <alignment/>
    </xf>
    <xf numFmtId="41" fontId="12" fillId="0" borderId="0" xfId="0" applyFont="1" applyAlignment="1">
      <alignment horizontal="justify" vertical="top" wrapText="1"/>
    </xf>
    <xf numFmtId="41" fontId="12" fillId="0" borderId="0" xfId="0" applyFont="1" applyAlignment="1">
      <alignment horizontal="center" vertical="top" wrapText="1"/>
    </xf>
    <xf numFmtId="41" fontId="0" fillId="0" borderId="0" xfId="0" applyFont="1" applyAlignment="1">
      <alignment/>
    </xf>
    <xf numFmtId="41" fontId="0" fillId="0" borderId="0" xfId="0" applyFont="1" applyAlignment="1">
      <alignment horizontal="justify" vertical="top" wrapText="1"/>
    </xf>
    <xf numFmtId="41" fontId="0" fillId="0" borderId="0" xfId="0" applyFont="1" applyAlignment="1">
      <alignment horizontal="center" vertical="top" wrapText="1"/>
    </xf>
    <xf numFmtId="41" fontId="0" fillId="0" borderId="1" xfId="0" applyFont="1" applyBorder="1" applyAlignment="1" quotePrefix="1">
      <alignment horizontal="center" vertical="top" wrapText="1"/>
    </xf>
    <xf numFmtId="41" fontId="0" fillId="0" borderId="0" xfId="0" applyFont="1" applyAlignment="1">
      <alignment horizontal="center"/>
    </xf>
    <xf numFmtId="41" fontId="6" fillId="0" borderId="0" xfId="0" applyFont="1" applyAlignment="1">
      <alignment/>
    </xf>
    <xf numFmtId="41" fontId="0" fillId="0" borderId="0" xfId="0" applyFont="1" applyAlignment="1">
      <alignment horizontal="left"/>
    </xf>
    <xf numFmtId="41" fontId="0" fillId="0" borderId="0" xfId="0" applyFont="1" applyAlignment="1">
      <alignment horizontal="right"/>
    </xf>
    <xf numFmtId="41" fontId="8" fillId="0" borderId="0" xfId="0" applyFont="1" applyAlignment="1">
      <alignment horizontal="center"/>
    </xf>
    <xf numFmtId="41" fontId="6" fillId="0" borderId="0" xfId="0" applyFont="1" applyAlignment="1">
      <alignment wrapText="1"/>
    </xf>
    <xf numFmtId="41" fontId="3" fillId="0" borderId="0" xfId="0" applyFont="1" applyAlignment="1">
      <alignment/>
    </xf>
    <xf numFmtId="49" fontId="0" fillId="0" borderId="1" xfId="0" applyNumberFormat="1" applyFont="1" applyBorder="1" applyAlignment="1" quotePrefix="1">
      <alignment horizontal="center" vertical="top" wrapText="1"/>
    </xf>
    <xf numFmtId="41" fontId="0" fillId="2" borderId="1" xfId="0" applyFont="1" applyFill="1" applyBorder="1" applyAlignment="1">
      <alignment horizontal="center"/>
    </xf>
    <xf numFmtId="41" fontId="0" fillId="2" borderId="0" xfId="0" applyFont="1" applyFill="1" applyAlignment="1">
      <alignment/>
    </xf>
    <xf numFmtId="41" fontId="0" fillId="2" borderId="0" xfId="0" applyFont="1" applyFill="1" applyBorder="1" applyAlignment="1">
      <alignment horizontal="center"/>
    </xf>
    <xf numFmtId="41" fontId="0" fillId="2" borderId="0" xfId="0" applyFont="1" applyFill="1" applyAlignment="1">
      <alignment vertical="center" wrapText="1"/>
    </xf>
    <xf numFmtId="41" fontId="0" fillId="2" borderId="0" xfId="0" applyFont="1" applyFill="1" applyBorder="1" applyAlignment="1">
      <alignment horizontal="center" vertical="center" wrapText="1"/>
    </xf>
    <xf numFmtId="41" fontId="0" fillId="2" borderId="0" xfId="0" applyFont="1" applyFill="1" applyBorder="1" applyAlignment="1">
      <alignment vertical="center" wrapText="1"/>
    </xf>
    <xf numFmtId="41" fontId="0" fillId="2" borderId="0" xfId="0" applyFont="1" applyFill="1" applyBorder="1" applyAlignment="1">
      <alignment vertical="center" wrapText="1"/>
    </xf>
    <xf numFmtId="41" fontId="0" fillId="2" borderId="0" xfId="0" applyFont="1" applyFill="1" applyAlignment="1">
      <alignment vertical="center" wrapText="1"/>
    </xf>
    <xf numFmtId="41" fontId="6" fillId="2" borderId="0" xfId="0" applyFont="1" applyFill="1" applyAlignment="1">
      <alignment/>
    </xf>
    <xf numFmtId="206" fontId="0" fillId="2" borderId="0" xfId="0" applyNumberFormat="1" applyFont="1" applyFill="1" applyBorder="1" applyAlignment="1">
      <alignment horizontal="right"/>
    </xf>
    <xf numFmtId="41" fontId="0" fillId="2" borderId="0" xfId="0" applyFont="1" applyFill="1" applyAlignment="1">
      <alignment/>
    </xf>
    <xf numFmtId="41" fontId="0" fillId="2" borderId="0" xfId="0" applyFont="1" applyFill="1" applyBorder="1" applyAlignment="1">
      <alignment horizontal="right"/>
    </xf>
    <xf numFmtId="41" fontId="0" fillId="2" borderId="2" xfId="0" applyFont="1" applyFill="1" applyBorder="1" applyAlignment="1">
      <alignment horizontal="center" vertical="center"/>
    </xf>
    <xf numFmtId="41" fontId="0" fillId="2" borderId="0" xfId="0" applyFont="1" applyFill="1" applyBorder="1" applyAlignment="1">
      <alignment horizontal="center" vertical="center"/>
    </xf>
    <xf numFmtId="41" fontId="0" fillId="2" borderId="1" xfId="0" applyFont="1" applyFill="1" applyBorder="1" applyAlignment="1">
      <alignment horizontal="center" vertical="center"/>
    </xf>
    <xf numFmtId="41" fontId="0" fillId="2" borderId="0" xfId="0" applyFont="1" applyFill="1" applyAlignment="1">
      <alignment horizontal="center"/>
    </xf>
    <xf numFmtId="41" fontId="0" fillId="2" borderId="1" xfId="0" applyFont="1" applyFill="1" applyBorder="1" applyAlignment="1">
      <alignment/>
    </xf>
    <xf numFmtId="41" fontId="0" fillId="2" borderId="0" xfId="0" applyFont="1" applyFill="1" applyAlignment="1" quotePrefix="1">
      <alignment horizontal="center"/>
    </xf>
    <xf numFmtId="43" fontId="0" fillId="0" borderId="0" xfId="15" applyFont="1" applyAlignment="1">
      <alignment/>
    </xf>
    <xf numFmtId="41" fontId="0" fillId="0" borderId="0" xfId="0" applyNumberFormat="1" applyFont="1" applyAlignment="1" applyProtection="1">
      <alignment horizontal="right" vertical="top"/>
      <protection locked="0"/>
    </xf>
    <xf numFmtId="41" fontId="0" fillId="0" borderId="1" xfId="0" applyNumberFormat="1" applyFont="1" applyBorder="1" applyAlignment="1" applyProtection="1">
      <alignment horizontal="right" vertical="top"/>
      <protection locked="0"/>
    </xf>
    <xf numFmtId="41" fontId="0" fillId="0" borderId="2" xfId="0" applyNumberFormat="1" applyFont="1" applyBorder="1" applyAlignment="1" applyProtection="1">
      <alignment horizontal="right" vertical="top"/>
      <protection locked="0"/>
    </xf>
    <xf numFmtId="41" fontId="0" fillId="0" borderId="0" xfId="0" applyNumberFormat="1" applyFont="1" applyBorder="1" applyAlignment="1" applyProtection="1">
      <alignment horizontal="right" vertical="top"/>
      <protection locked="0"/>
    </xf>
    <xf numFmtId="41" fontId="0" fillId="0" borderId="0" xfId="0" applyNumberFormat="1" applyFont="1" applyAlignment="1" applyProtection="1">
      <alignment horizontal="center" vertical="top"/>
      <protection locked="0"/>
    </xf>
    <xf numFmtId="41" fontId="0" fillId="0" borderId="3" xfId="0" applyNumberFormat="1" applyFont="1" applyBorder="1" applyAlignment="1" applyProtection="1">
      <alignment horizontal="right" vertical="top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center" vertical="top"/>
      <protection locked="0"/>
    </xf>
    <xf numFmtId="41" fontId="0" fillId="0" borderId="0" xfId="0" applyNumberFormat="1" applyFont="1" applyBorder="1" applyAlignment="1" applyProtection="1">
      <alignment horizontal="center"/>
      <protection locked="0"/>
    </xf>
    <xf numFmtId="41" fontId="0" fillId="0" borderId="4" xfId="0" applyNumberFormat="1" applyFont="1" applyBorder="1" applyAlignment="1" applyProtection="1">
      <alignment horizontal="right" vertical="top"/>
      <protection locked="0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 vertical="top" wrapText="1"/>
    </xf>
    <xf numFmtId="41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0" fillId="0" borderId="5" xfId="0" applyNumberFormat="1" applyFont="1" applyBorder="1" applyAlignment="1">
      <alignment/>
    </xf>
    <xf numFmtId="41" fontId="0" fillId="2" borderId="0" xfId="0" applyNumberFormat="1" applyFont="1" applyFill="1" applyBorder="1" applyAlignment="1">
      <alignment horizontal="right"/>
    </xf>
    <xf numFmtId="41" fontId="0" fillId="2" borderId="0" xfId="0" applyNumberFormat="1" applyFont="1" applyFill="1" applyBorder="1" applyAlignment="1">
      <alignment horizontal="center"/>
    </xf>
    <xf numFmtId="41" fontId="0" fillId="2" borderId="3" xfId="0" applyNumberFormat="1" applyFont="1" applyFill="1" applyBorder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3" fontId="0" fillId="0" borderId="0" xfId="15" applyFont="1" applyFill="1" applyAlignment="1">
      <alignment/>
    </xf>
    <xf numFmtId="41" fontId="0" fillId="0" borderId="4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right"/>
    </xf>
    <xf numFmtId="41" fontId="8" fillId="0" borderId="0" xfId="0" applyNumberFormat="1" applyFont="1" applyAlignment="1">
      <alignment/>
    </xf>
    <xf numFmtId="210" fontId="0" fillId="0" borderId="6" xfId="15" applyNumberFormat="1" applyFont="1" applyBorder="1" applyAlignment="1">
      <alignment horizontal="right"/>
    </xf>
    <xf numFmtId="210" fontId="0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43" fontId="0" fillId="2" borderId="0" xfId="15" applyFont="1" applyFill="1" applyBorder="1" applyAlignment="1">
      <alignment horizontal="center"/>
    </xf>
    <xf numFmtId="43" fontId="8" fillId="0" borderId="0" xfId="15" applyFont="1" applyAlignment="1">
      <alignment horizontal="center"/>
    </xf>
    <xf numFmtId="41" fontId="0" fillId="0" borderId="1" xfId="0" applyFont="1" applyBorder="1" applyAlignment="1" applyProtection="1">
      <alignment horizontal="center"/>
      <protection locked="0"/>
    </xf>
    <xf numFmtId="41" fontId="2" fillId="0" borderId="0" xfId="0" applyFont="1" applyAlignment="1" applyProtection="1">
      <alignment horizontal="left"/>
      <protection locked="0"/>
    </xf>
    <xf numFmtId="41" fontId="6" fillId="0" borderId="0" xfId="0" applyFont="1" applyAlignment="1">
      <alignment horizontal="left" vertical="top" wrapText="1"/>
    </xf>
    <xf numFmtId="41" fontId="2" fillId="0" borderId="0" xfId="0" applyFont="1" applyAlignment="1">
      <alignment horizontal="left"/>
    </xf>
    <xf numFmtId="41" fontId="0" fillId="0" borderId="0" xfId="0" applyFont="1" applyAlignment="1">
      <alignment horizontal="center"/>
    </xf>
    <xf numFmtId="41" fontId="0" fillId="0" borderId="1" xfId="0" applyFont="1" applyBorder="1" applyAlignment="1">
      <alignment horizontal="center"/>
    </xf>
    <xf numFmtId="41" fontId="0" fillId="2" borderId="4" xfId="0" applyFont="1" applyFill="1" applyBorder="1" applyAlignment="1">
      <alignment horizontal="center"/>
    </xf>
    <xf numFmtId="41" fontId="0" fillId="2" borderId="1" xfId="0" applyFont="1" applyFill="1" applyBorder="1" applyAlignment="1">
      <alignment horizontal="center"/>
    </xf>
    <xf numFmtId="41" fontId="2" fillId="2" borderId="0" xfId="0" applyFont="1" applyFill="1" applyAlignment="1">
      <alignment horizontal="left"/>
    </xf>
    <xf numFmtId="41" fontId="2" fillId="2" borderId="0" xfId="0" applyFont="1" applyFill="1" applyAlignment="1">
      <alignment/>
    </xf>
    <xf numFmtId="41" fontId="0" fillId="0" borderId="0" xfId="0" applyFont="1" applyBorder="1" applyAlignment="1">
      <alignment horizontal="center" vertical="top" wrapText="1"/>
    </xf>
    <xf numFmtId="41" fontId="0" fillId="0" borderId="1" xfId="0" applyFont="1" applyBorder="1" applyAlignment="1">
      <alignment horizontal="center"/>
    </xf>
    <xf numFmtId="41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workbookViewId="0" topLeftCell="A19">
      <selection activeCell="B46" sqref="B46"/>
    </sheetView>
  </sheetViews>
  <sheetFormatPr defaultColWidth="9.140625" defaultRowHeight="21.75"/>
  <cols>
    <col min="1" max="1" width="52.421875" style="18" customWidth="1"/>
    <col min="2" max="2" width="12.7109375" style="19" customWidth="1"/>
    <col min="3" max="3" width="1.7109375" style="18" customWidth="1"/>
    <col min="4" max="4" width="16.140625" style="18" customWidth="1"/>
    <col min="5" max="5" width="1.7109375" style="18" customWidth="1"/>
    <col min="6" max="6" width="16.140625" style="18" customWidth="1"/>
    <col min="7" max="16384" width="9.140625" style="18" customWidth="1"/>
  </cols>
  <sheetData>
    <row r="1" spans="1:6" ht="23.25">
      <c r="A1" s="131" t="s">
        <v>47</v>
      </c>
      <c r="B1" s="131"/>
      <c r="C1" s="131"/>
      <c r="D1" s="131"/>
      <c r="E1" s="131"/>
      <c r="F1" s="131"/>
    </row>
    <row r="2" spans="1:6" ht="23.25">
      <c r="A2" s="131" t="s">
        <v>0</v>
      </c>
      <c r="B2" s="131"/>
      <c r="C2" s="131"/>
      <c r="D2" s="131"/>
      <c r="E2" s="131"/>
      <c r="F2" s="131"/>
    </row>
    <row r="3" spans="1:6" ht="23.25">
      <c r="A3" s="131" t="s">
        <v>97</v>
      </c>
      <c r="B3" s="131"/>
      <c r="C3" s="131"/>
      <c r="D3" s="131"/>
      <c r="E3" s="131"/>
      <c r="F3" s="131"/>
    </row>
    <row r="4" spans="1:6" ht="23.25">
      <c r="A4" s="36"/>
      <c r="B4" s="37"/>
      <c r="C4" s="38"/>
      <c r="D4" s="38"/>
      <c r="E4" s="38"/>
      <c r="F4" s="38"/>
    </row>
    <row r="5" spans="1:6" ht="23.25">
      <c r="A5" s="131" t="s">
        <v>44</v>
      </c>
      <c r="B5" s="131"/>
      <c r="C5" s="131"/>
      <c r="D5" s="131"/>
      <c r="E5" s="131"/>
      <c r="F5" s="131"/>
    </row>
    <row r="6" spans="1:6" ht="21.75">
      <c r="A6" s="20"/>
      <c r="B6" s="20"/>
      <c r="C6" s="20"/>
      <c r="D6" s="20"/>
      <c r="E6" s="20"/>
      <c r="F6" s="20"/>
    </row>
    <row r="7" spans="1:6" ht="23.25" customHeight="1">
      <c r="A7" s="22"/>
      <c r="B7" s="23"/>
      <c r="C7" s="22"/>
      <c r="D7" s="130" t="s">
        <v>14</v>
      </c>
      <c r="E7" s="130"/>
      <c r="F7" s="130"/>
    </row>
    <row r="8" spans="1:6" ht="23.25" customHeight="1">
      <c r="A8" s="22"/>
      <c r="B8" s="23"/>
      <c r="C8" s="22"/>
      <c r="D8" s="24" t="s">
        <v>83</v>
      </c>
      <c r="E8" s="24"/>
      <c r="F8" s="24" t="s">
        <v>1</v>
      </c>
    </row>
    <row r="9" spans="1:6" ht="23.25" customHeight="1">
      <c r="A9" s="22"/>
      <c r="B9" s="23"/>
      <c r="C9" s="22"/>
      <c r="D9" s="24" t="s">
        <v>98</v>
      </c>
      <c r="E9" s="24"/>
      <c r="F9" s="24" t="s">
        <v>99</v>
      </c>
    </row>
    <row r="10" spans="1:6" ht="23.25" customHeight="1">
      <c r="A10" s="22"/>
      <c r="B10" s="23"/>
      <c r="C10" s="22"/>
      <c r="D10" s="24" t="s">
        <v>13</v>
      </c>
      <c r="E10" s="24"/>
      <c r="F10" s="24"/>
    </row>
    <row r="11" spans="1:6" ht="23.25" customHeight="1">
      <c r="A11" s="24"/>
      <c r="B11" s="25" t="s">
        <v>2</v>
      </c>
      <c r="C11" s="26"/>
      <c r="D11" s="27" t="s">
        <v>3</v>
      </c>
      <c r="E11" s="24"/>
      <c r="F11" s="27" t="s">
        <v>4</v>
      </c>
    </row>
    <row r="12" spans="1:6" ht="23.25" customHeight="1">
      <c r="A12" s="28" t="s">
        <v>5</v>
      </c>
      <c r="B12" s="23"/>
      <c r="C12" s="24"/>
      <c r="D12" s="22"/>
      <c r="E12" s="22"/>
      <c r="F12" s="22"/>
    </row>
    <row r="13" spans="1:6" ht="23.25" customHeight="1">
      <c r="A13" s="22" t="s">
        <v>43</v>
      </c>
      <c r="B13" s="23"/>
      <c r="C13" s="24"/>
      <c r="D13" s="94">
        <v>25139</v>
      </c>
      <c r="E13" s="94"/>
      <c r="F13" s="94">
        <v>33297</v>
      </c>
    </row>
    <row r="14" spans="1:6" ht="23.25" customHeight="1">
      <c r="A14" s="22" t="s">
        <v>51</v>
      </c>
      <c r="B14" s="29" t="s">
        <v>118</v>
      </c>
      <c r="C14" s="24"/>
      <c r="D14" s="94">
        <v>4146</v>
      </c>
      <c r="E14" s="94"/>
      <c r="F14" s="94">
        <v>4678</v>
      </c>
    </row>
    <row r="15" spans="1:6" ht="23.25" customHeight="1">
      <c r="A15" s="22" t="s">
        <v>6</v>
      </c>
      <c r="B15" s="29">
        <v>5</v>
      </c>
      <c r="C15" s="24"/>
      <c r="D15" s="94">
        <v>5414</v>
      </c>
      <c r="E15" s="94"/>
      <c r="F15" s="94">
        <v>5524</v>
      </c>
    </row>
    <row r="16" spans="1:6" ht="23.25" customHeight="1">
      <c r="A16" s="22" t="s">
        <v>48</v>
      </c>
      <c r="B16" s="23"/>
      <c r="C16" s="24"/>
      <c r="D16" s="94">
        <v>3819</v>
      </c>
      <c r="E16" s="94"/>
      <c r="F16" s="94">
        <v>3827</v>
      </c>
    </row>
    <row r="17" spans="1:6" ht="23.25" customHeight="1">
      <c r="A17" s="22" t="s">
        <v>49</v>
      </c>
      <c r="B17" s="23"/>
      <c r="C17" s="24"/>
      <c r="D17" s="94">
        <v>2896</v>
      </c>
      <c r="E17" s="94"/>
      <c r="F17" s="94">
        <v>2800</v>
      </c>
    </row>
    <row r="18" spans="1:6" ht="23.25" customHeight="1">
      <c r="A18" s="22" t="s">
        <v>50</v>
      </c>
      <c r="B18" s="23"/>
      <c r="C18" s="24"/>
      <c r="D18" s="94">
        <v>1821</v>
      </c>
      <c r="E18" s="94"/>
      <c r="F18" s="94">
        <v>1572</v>
      </c>
    </row>
    <row r="19" spans="1:6" ht="23.25" customHeight="1">
      <c r="A19" s="22" t="s">
        <v>7</v>
      </c>
      <c r="B19" s="23"/>
      <c r="C19" s="24"/>
      <c r="D19" s="95">
        <v>2354</v>
      </c>
      <c r="E19" s="94"/>
      <c r="F19" s="95">
        <v>1858</v>
      </c>
    </row>
    <row r="20" spans="1:6" ht="23.25" customHeight="1">
      <c r="A20" s="28" t="s">
        <v>8</v>
      </c>
      <c r="B20" s="23"/>
      <c r="C20" s="24"/>
      <c r="D20" s="96">
        <f>SUM(D13:D19)</f>
        <v>45589</v>
      </c>
      <c r="E20" s="94"/>
      <c r="F20" s="96">
        <f>SUM(F13:F19)</f>
        <v>53556</v>
      </c>
    </row>
    <row r="21" spans="1:6" ht="23.25" customHeight="1">
      <c r="A21" s="28"/>
      <c r="B21" s="23"/>
      <c r="C21" s="24"/>
      <c r="D21" s="97"/>
      <c r="E21" s="94"/>
      <c r="F21" s="97"/>
    </row>
    <row r="22" spans="1:6" ht="23.25" customHeight="1">
      <c r="A22" s="28" t="s">
        <v>9</v>
      </c>
      <c r="B22" s="23"/>
      <c r="C22" s="24"/>
      <c r="D22" s="94"/>
      <c r="E22" s="94"/>
      <c r="F22" s="94"/>
    </row>
    <row r="23" spans="1:6" ht="23.25" customHeight="1">
      <c r="A23" s="22" t="s">
        <v>54</v>
      </c>
      <c r="B23" s="29" t="s">
        <v>79</v>
      </c>
      <c r="C23" s="24"/>
      <c r="D23" s="98" t="s">
        <v>81</v>
      </c>
      <c r="E23" s="94"/>
      <c r="F23" s="98" t="s">
        <v>81</v>
      </c>
    </row>
    <row r="24" spans="1:6" ht="23.25" customHeight="1">
      <c r="A24" s="22" t="s">
        <v>34</v>
      </c>
      <c r="B24" s="29" t="s">
        <v>118</v>
      </c>
      <c r="C24" s="24"/>
      <c r="D24" s="94">
        <v>189275</v>
      </c>
      <c r="E24" s="94"/>
      <c r="F24" s="94">
        <v>188582</v>
      </c>
    </row>
    <row r="25" spans="1:6" ht="23.25" customHeight="1">
      <c r="A25" s="22" t="s">
        <v>35</v>
      </c>
      <c r="B25" s="23"/>
      <c r="C25" s="24"/>
      <c r="D25" s="94">
        <v>359</v>
      </c>
      <c r="E25" s="94"/>
      <c r="F25" s="94">
        <v>63</v>
      </c>
    </row>
    <row r="26" spans="1:6" ht="23.25" customHeight="1">
      <c r="A26" s="28" t="s">
        <v>10</v>
      </c>
      <c r="B26" s="23"/>
      <c r="C26" s="24"/>
      <c r="D26" s="96">
        <f>SUM(D24:D25)</f>
        <v>189634</v>
      </c>
      <c r="E26" s="94"/>
      <c r="F26" s="96">
        <f>SUM(F24:F25)</f>
        <v>188645</v>
      </c>
    </row>
    <row r="27" spans="1:6" ht="23.25" customHeight="1">
      <c r="A27" s="28"/>
      <c r="B27" s="23"/>
      <c r="C27" s="24"/>
      <c r="D27" s="97"/>
      <c r="E27" s="97"/>
      <c r="F27" s="97"/>
    </row>
    <row r="28" spans="1:6" ht="23.25" customHeight="1">
      <c r="A28" s="28"/>
      <c r="B28" s="23"/>
      <c r="C28" s="24"/>
      <c r="D28" s="97"/>
      <c r="E28" s="97"/>
      <c r="F28" s="97"/>
    </row>
    <row r="29" spans="1:6" ht="23.25" customHeight="1">
      <c r="A29" s="28"/>
      <c r="B29" s="23"/>
      <c r="C29" s="24"/>
      <c r="D29" s="97"/>
      <c r="E29" s="97"/>
      <c r="F29" s="97"/>
    </row>
    <row r="30" spans="1:6" ht="23.25" customHeight="1">
      <c r="A30" s="28"/>
      <c r="B30" s="23"/>
      <c r="C30" s="24"/>
      <c r="D30" s="97"/>
      <c r="E30" s="97"/>
      <c r="F30" s="97"/>
    </row>
    <row r="31" spans="1:6" ht="23.25" customHeight="1">
      <c r="A31" s="28"/>
      <c r="B31" s="23"/>
      <c r="C31" s="24"/>
      <c r="D31" s="97"/>
      <c r="E31" s="97"/>
      <c r="F31" s="97"/>
    </row>
    <row r="32" spans="1:6" ht="23.25" customHeight="1">
      <c r="A32" s="28"/>
      <c r="B32" s="23"/>
      <c r="C32" s="24"/>
      <c r="D32" s="97"/>
      <c r="E32" s="94"/>
      <c r="F32" s="97"/>
    </row>
    <row r="33" spans="1:6" ht="22.5" thickBot="1">
      <c r="A33" s="28" t="s">
        <v>11</v>
      </c>
      <c r="B33" s="23"/>
      <c r="C33" s="24"/>
      <c r="D33" s="99">
        <f>+D20+D26</f>
        <v>235223</v>
      </c>
      <c r="E33" s="94"/>
      <c r="F33" s="99">
        <f>+F20+F26</f>
        <v>242201</v>
      </c>
    </row>
    <row r="34" ht="23.25" customHeight="1" thickTop="1"/>
    <row r="35" spans="1:6" s="38" customFormat="1" ht="23.25">
      <c r="A35" s="131" t="s">
        <v>47</v>
      </c>
      <c r="B35" s="131"/>
      <c r="C35" s="131"/>
      <c r="D35" s="131"/>
      <c r="E35" s="131"/>
      <c r="F35" s="131"/>
    </row>
    <row r="36" spans="1:6" s="38" customFormat="1" ht="23.25">
      <c r="A36" s="131" t="s">
        <v>0</v>
      </c>
      <c r="B36" s="131"/>
      <c r="C36" s="131"/>
      <c r="D36" s="131"/>
      <c r="E36" s="131"/>
      <c r="F36" s="131"/>
    </row>
    <row r="37" spans="1:6" s="38" customFormat="1" ht="23.25">
      <c r="A37" s="131" t="s">
        <v>97</v>
      </c>
      <c r="B37" s="131"/>
      <c r="C37" s="131"/>
      <c r="D37" s="131"/>
      <c r="E37" s="131"/>
      <c r="F37" s="131"/>
    </row>
    <row r="38" spans="1:6" s="38" customFormat="1" ht="23.25">
      <c r="A38" s="15"/>
      <c r="B38" s="17"/>
      <c r="C38" s="15"/>
      <c r="D38" s="15"/>
      <c r="E38" s="15"/>
      <c r="F38" s="15"/>
    </row>
    <row r="39" spans="1:2" s="38" customFormat="1" ht="23.25" customHeight="1">
      <c r="A39" s="16" t="s">
        <v>42</v>
      </c>
      <c r="B39" s="37"/>
    </row>
    <row r="40" ht="23.25" customHeight="1">
      <c r="A40" s="30"/>
    </row>
    <row r="41" spans="1:6" ht="23.25" customHeight="1">
      <c r="A41" s="22"/>
      <c r="B41" s="23"/>
      <c r="C41" s="24"/>
      <c r="D41" s="130" t="s">
        <v>14</v>
      </c>
      <c r="E41" s="130"/>
      <c r="F41" s="130"/>
    </row>
    <row r="42" spans="1:6" ht="23.25" customHeight="1">
      <c r="A42" s="22"/>
      <c r="B42" s="23"/>
      <c r="C42" s="24"/>
      <c r="D42" s="24" t="s">
        <v>83</v>
      </c>
      <c r="E42" s="24"/>
      <c r="F42" s="24" t="s">
        <v>1</v>
      </c>
    </row>
    <row r="43" spans="1:6" ht="23.25" customHeight="1">
      <c r="A43" s="22"/>
      <c r="B43" s="23"/>
      <c r="C43" s="24"/>
      <c r="D43" s="24" t="s">
        <v>98</v>
      </c>
      <c r="E43" s="24"/>
      <c r="F43" s="24" t="s">
        <v>99</v>
      </c>
    </row>
    <row r="44" spans="1:6" ht="23.25" customHeight="1">
      <c r="A44" s="22"/>
      <c r="B44" s="23"/>
      <c r="C44" s="24"/>
      <c r="D44" s="24" t="s">
        <v>13</v>
      </c>
      <c r="E44" s="24"/>
      <c r="F44" s="24"/>
    </row>
    <row r="45" spans="1:6" ht="23.25" customHeight="1">
      <c r="A45" s="22"/>
      <c r="B45" s="25" t="s">
        <v>2</v>
      </c>
      <c r="C45" s="31"/>
      <c r="D45" s="27" t="s">
        <v>3</v>
      </c>
      <c r="E45" s="24"/>
      <c r="F45" s="27" t="s">
        <v>4</v>
      </c>
    </row>
    <row r="46" spans="1:3" ht="23.25" customHeight="1">
      <c r="A46" s="28" t="s">
        <v>15</v>
      </c>
      <c r="B46" s="23"/>
      <c r="C46" s="24"/>
    </row>
    <row r="47" spans="1:6" ht="23.25" customHeight="1">
      <c r="A47" s="22" t="s">
        <v>119</v>
      </c>
      <c r="B47" s="29" t="s">
        <v>118</v>
      </c>
      <c r="C47" s="24"/>
      <c r="D47" s="100">
        <v>10000</v>
      </c>
      <c r="E47" s="100"/>
      <c r="F47" s="94">
        <v>20000</v>
      </c>
    </row>
    <row r="48" spans="1:6" ht="23.25" customHeight="1">
      <c r="A48" s="22" t="s">
        <v>16</v>
      </c>
      <c r="B48" s="23"/>
      <c r="C48" s="24"/>
      <c r="D48" s="100">
        <v>9422</v>
      </c>
      <c r="E48" s="100"/>
      <c r="F48" s="94">
        <v>10434</v>
      </c>
    </row>
    <row r="49" spans="1:6" ht="23.25" customHeight="1">
      <c r="A49" s="22" t="s">
        <v>52</v>
      </c>
      <c r="B49" s="23"/>
      <c r="C49" s="24"/>
      <c r="D49" s="100">
        <v>6097</v>
      </c>
      <c r="E49" s="100"/>
      <c r="F49" s="94">
        <v>6549</v>
      </c>
    </row>
    <row r="50" spans="1:6" ht="23.25" customHeight="1">
      <c r="A50" s="22" t="s">
        <v>100</v>
      </c>
      <c r="B50" s="23"/>
      <c r="C50" s="24"/>
      <c r="D50" s="100">
        <v>3326</v>
      </c>
      <c r="E50" s="100"/>
      <c r="F50" s="98" t="s">
        <v>81</v>
      </c>
    </row>
    <row r="51" spans="1:6" ht="23.25" customHeight="1">
      <c r="A51" s="22" t="s">
        <v>53</v>
      </c>
      <c r="B51" s="23"/>
      <c r="C51" s="24"/>
      <c r="D51" s="100">
        <v>7304</v>
      </c>
      <c r="E51" s="100"/>
      <c r="F51" s="94">
        <v>5372</v>
      </c>
    </row>
    <row r="52" spans="1:6" ht="23.25" customHeight="1">
      <c r="A52" s="22" t="s">
        <v>17</v>
      </c>
      <c r="B52" s="23"/>
      <c r="C52" s="24"/>
      <c r="D52" s="100">
        <v>6167</v>
      </c>
      <c r="E52" s="100"/>
      <c r="F52" s="94">
        <v>3819</v>
      </c>
    </row>
    <row r="53" spans="1:6" ht="23.25" customHeight="1">
      <c r="A53" s="28" t="s">
        <v>18</v>
      </c>
      <c r="B53" s="23"/>
      <c r="C53" s="24"/>
      <c r="D53" s="101">
        <f>SUM(D47:D52)</f>
        <v>42316</v>
      </c>
      <c r="E53" s="100"/>
      <c r="F53" s="101">
        <f>SUM(F47:F52)</f>
        <v>46174</v>
      </c>
    </row>
    <row r="54" spans="1:6" ht="23.25" customHeight="1">
      <c r="A54" s="28"/>
      <c r="B54" s="23"/>
      <c r="C54" s="24"/>
      <c r="D54" s="102"/>
      <c r="E54" s="100"/>
      <c r="F54" s="102"/>
    </row>
    <row r="55" spans="1:6" ht="23.25" customHeight="1">
      <c r="A55" s="28" t="s">
        <v>31</v>
      </c>
      <c r="B55" s="33"/>
      <c r="C55" s="24"/>
      <c r="D55" s="103"/>
      <c r="E55" s="104"/>
      <c r="F55" s="103"/>
    </row>
    <row r="56" spans="1:6" ht="23.25" customHeight="1">
      <c r="A56" s="22" t="s">
        <v>45</v>
      </c>
      <c r="B56" s="29"/>
      <c r="C56" s="24"/>
      <c r="D56" s="97"/>
      <c r="E56" s="100"/>
      <c r="F56" s="97"/>
    </row>
    <row r="57" spans="1:6" ht="23.25" customHeight="1">
      <c r="A57" s="22" t="s">
        <v>55</v>
      </c>
      <c r="B57" s="29"/>
      <c r="C57" s="24"/>
      <c r="D57" s="97"/>
      <c r="E57" s="100"/>
      <c r="F57" s="97"/>
    </row>
    <row r="58" spans="1:6" ht="23.25" customHeight="1">
      <c r="A58" s="22" t="s">
        <v>56</v>
      </c>
      <c r="B58" s="29"/>
      <c r="C58" s="24"/>
      <c r="D58" s="97"/>
      <c r="E58" s="100"/>
      <c r="F58" s="97"/>
    </row>
    <row r="59" spans="1:6" ht="23.25" customHeight="1">
      <c r="A59" s="22" t="s">
        <v>57</v>
      </c>
      <c r="B59" s="29"/>
      <c r="C59" s="24"/>
      <c r="D59" s="94">
        <v>120000</v>
      </c>
      <c r="E59" s="100"/>
      <c r="F59" s="94">
        <v>120000</v>
      </c>
    </row>
    <row r="60" spans="1:6" ht="23.25" customHeight="1">
      <c r="A60" s="22" t="s">
        <v>58</v>
      </c>
      <c r="B60" s="29"/>
      <c r="C60" s="24"/>
      <c r="D60" s="98"/>
      <c r="E60" s="100"/>
      <c r="F60" s="98"/>
    </row>
    <row r="61" spans="1:6" ht="23.25" customHeight="1">
      <c r="A61" s="22" t="s">
        <v>59</v>
      </c>
      <c r="B61" s="29"/>
      <c r="C61" s="24"/>
      <c r="D61" s="94">
        <v>35887</v>
      </c>
      <c r="E61" s="100"/>
      <c r="F61" s="94">
        <v>35887</v>
      </c>
    </row>
    <row r="62" spans="1:6" ht="23.25" customHeight="1">
      <c r="A62" s="22" t="s">
        <v>60</v>
      </c>
      <c r="B62" s="29" t="s">
        <v>130</v>
      </c>
      <c r="C62" s="24"/>
      <c r="D62" s="98"/>
      <c r="E62" s="100"/>
      <c r="F62" s="98"/>
    </row>
    <row r="63" spans="1:6" ht="23.25" customHeight="1">
      <c r="A63" s="22" t="s">
        <v>89</v>
      </c>
      <c r="B63" s="29"/>
      <c r="C63" s="24"/>
      <c r="D63" s="98"/>
      <c r="E63" s="100"/>
      <c r="F63" s="98"/>
    </row>
    <row r="64" spans="1:6" ht="23.25" customHeight="1">
      <c r="A64" s="22" t="s">
        <v>93</v>
      </c>
      <c r="B64" s="29">
        <v>7</v>
      </c>
      <c r="C64" s="24"/>
      <c r="D64" s="94">
        <v>2607</v>
      </c>
      <c r="E64" s="100"/>
      <c r="F64" s="94">
        <v>1042</v>
      </c>
    </row>
    <row r="65" spans="1:6" ht="23.25" customHeight="1">
      <c r="A65" s="22" t="s">
        <v>46</v>
      </c>
      <c r="B65" s="29"/>
      <c r="C65" s="24"/>
      <c r="D65" s="94">
        <v>34413</v>
      </c>
      <c r="E65" s="100"/>
      <c r="F65" s="94">
        <v>39098</v>
      </c>
    </row>
    <row r="66" spans="1:6" ht="23.25" customHeight="1">
      <c r="A66" s="28" t="s">
        <v>32</v>
      </c>
      <c r="B66" s="29"/>
      <c r="C66" s="24"/>
      <c r="D66" s="105">
        <f>SUM(D59:D65)</f>
        <v>192907</v>
      </c>
      <c r="E66" s="100"/>
      <c r="F66" s="105">
        <f>SUM(F59:F65)</f>
        <v>196027</v>
      </c>
    </row>
    <row r="67" spans="1:9" ht="23.25" customHeight="1" thickBot="1">
      <c r="A67" s="28" t="s">
        <v>36</v>
      </c>
      <c r="B67" s="29"/>
      <c r="C67" s="24"/>
      <c r="D67" s="99">
        <f>+D53+D66</f>
        <v>235223</v>
      </c>
      <c r="E67" s="100"/>
      <c r="F67" s="99">
        <f>+F53+F66</f>
        <v>242201</v>
      </c>
      <c r="H67" s="18">
        <f>+D67-D33</f>
        <v>0</v>
      </c>
      <c r="I67" s="18">
        <f>+F67-F33</f>
        <v>0</v>
      </c>
    </row>
    <row r="68" spans="1:6" ht="23.25" customHeight="1" thickTop="1">
      <c r="A68" s="34"/>
      <c r="D68" s="35"/>
      <c r="E68" s="32"/>
      <c r="F68" s="35"/>
    </row>
  </sheetData>
  <mergeCells count="9">
    <mergeCell ref="A35:F35"/>
    <mergeCell ref="A36:F36"/>
    <mergeCell ref="A37:F37"/>
    <mergeCell ref="D41:F41"/>
    <mergeCell ref="D7:F7"/>
    <mergeCell ref="A1:F1"/>
    <mergeCell ref="A2:F2"/>
    <mergeCell ref="A3:F3"/>
    <mergeCell ref="A5:F5"/>
  </mergeCells>
  <printOptions/>
  <pageMargins left="1" right="0.5" top="0.48" bottom="0.4" header="0.4" footer="0.5"/>
  <pageSetup firstPageNumber="2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&amp;R&amp;"Angsana New,Regular"&amp;15&amp;P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0">
      <selection activeCell="A17" sqref="A17"/>
    </sheetView>
  </sheetViews>
  <sheetFormatPr defaultColWidth="9.140625" defaultRowHeight="21.75"/>
  <cols>
    <col min="1" max="1" width="30.00390625" style="39" bestFit="1" customWidth="1"/>
    <col min="2" max="2" width="9.7109375" style="39" customWidth="1"/>
    <col min="3" max="3" width="1.7109375" style="39" customWidth="1"/>
    <col min="4" max="4" width="13.7109375" style="39" customWidth="1"/>
    <col min="5" max="5" width="1.7109375" style="39" customWidth="1"/>
    <col min="6" max="6" width="13.7109375" style="39" customWidth="1"/>
    <col min="7" max="7" width="1.7109375" style="39" customWidth="1"/>
    <col min="8" max="8" width="13.7109375" style="39" customWidth="1"/>
    <col min="9" max="9" width="1.7109375" style="39" customWidth="1"/>
    <col min="10" max="10" width="13.7109375" style="39" customWidth="1"/>
    <col min="11" max="16384" width="9.140625" style="39" customWidth="1"/>
  </cols>
  <sheetData>
    <row r="1" spans="1:10" ht="24">
      <c r="A1" s="133" t="s">
        <v>47</v>
      </c>
      <c r="B1" s="133"/>
      <c r="C1" s="133"/>
      <c r="D1" s="133"/>
      <c r="E1" s="133"/>
      <c r="F1" s="133"/>
      <c r="G1" s="133"/>
      <c r="J1" s="52" t="s">
        <v>134</v>
      </c>
    </row>
    <row r="2" spans="1:10" ht="24">
      <c r="A2" s="1" t="s">
        <v>40</v>
      </c>
      <c r="B2" s="2"/>
      <c r="C2" s="2"/>
      <c r="D2" s="2"/>
      <c r="E2" s="2"/>
      <c r="F2" s="2"/>
      <c r="G2" s="2"/>
      <c r="H2" s="2"/>
      <c r="J2" s="52" t="s">
        <v>117</v>
      </c>
    </row>
    <row r="3" spans="1:8" ht="24">
      <c r="A3" s="133" t="s">
        <v>101</v>
      </c>
      <c r="B3" s="133"/>
      <c r="C3" s="133"/>
      <c r="D3" s="133"/>
      <c r="E3" s="133"/>
      <c r="F3" s="133"/>
      <c r="G3" s="133"/>
      <c r="H3" s="133"/>
    </row>
    <row r="4" s="41" customFormat="1" ht="21.75"/>
    <row r="5" spans="1:10" s="41" customFormat="1" ht="21.75">
      <c r="A5"/>
      <c r="D5" s="135" t="s">
        <v>86</v>
      </c>
      <c r="E5" s="135"/>
      <c r="F5" s="135"/>
      <c r="G5" s="135"/>
      <c r="H5" s="135"/>
      <c r="I5" s="135"/>
      <c r="J5" s="135"/>
    </row>
    <row r="6" spans="4:10" s="41" customFormat="1" ht="21.75">
      <c r="D6" s="134" t="s">
        <v>84</v>
      </c>
      <c r="E6" s="134"/>
      <c r="F6" s="134"/>
      <c r="H6" s="134" t="s">
        <v>87</v>
      </c>
      <c r="I6" s="134"/>
      <c r="J6" s="134"/>
    </row>
    <row r="7" spans="4:10" s="41" customFormat="1" ht="21.75">
      <c r="D7" s="135" t="s">
        <v>85</v>
      </c>
      <c r="E7" s="135"/>
      <c r="F7" s="135"/>
      <c r="H7" s="135" t="s">
        <v>85</v>
      </c>
      <c r="I7" s="135"/>
      <c r="J7" s="135"/>
    </row>
    <row r="8" spans="1:10" ht="23.25" customHeight="1">
      <c r="A8" s="42"/>
      <c r="B8" s="43" t="s">
        <v>2</v>
      </c>
      <c r="C8" s="44"/>
      <c r="D8" s="45">
        <v>2547</v>
      </c>
      <c r="E8" s="46"/>
      <c r="F8" s="45" t="s">
        <v>71</v>
      </c>
      <c r="G8" s="47"/>
      <c r="H8" s="45">
        <v>2547</v>
      </c>
      <c r="I8" s="46"/>
      <c r="J8" s="45" t="s">
        <v>71</v>
      </c>
    </row>
    <row r="9" spans="1:10" ht="23.25" customHeight="1">
      <c r="A9" s="48" t="s">
        <v>19</v>
      </c>
      <c r="B9" s="49"/>
      <c r="C9" s="49"/>
      <c r="D9" s="49"/>
      <c r="E9" s="49"/>
      <c r="F9" s="49"/>
      <c r="G9" s="49"/>
      <c r="H9" s="41"/>
      <c r="I9" s="41"/>
      <c r="J9" s="41"/>
    </row>
    <row r="10" spans="1:12" ht="23.25" customHeight="1">
      <c r="A10" s="42" t="s">
        <v>77</v>
      </c>
      <c r="B10" s="50">
        <v>9</v>
      </c>
      <c r="C10" s="51"/>
      <c r="D10" s="106">
        <v>63056</v>
      </c>
      <c r="E10" s="106"/>
      <c r="F10" s="106">
        <v>56905</v>
      </c>
      <c r="G10" s="107"/>
      <c r="H10" s="106">
        <v>120330</v>
      </c>
      <c r="I10" s="106"/>
      <c r="J10" s="106">
        <v>105608</v>
      </c>
      <c r="L10" s="39">
        <f>+D10-H10</f>
        <v>-57274</v>
      </c>
    </row>
    <row r="11" spans="1:12" ht="23.25" customHeight="1">
      <c r="A11" s="42" t="s">
        <v>20</v>
      </c>
      <c r="B11" s="49"/>
      <c r="C11" s="49"/>
      <c r="D11" s="108">
        <v>431</v>
      </c>
      <c r="E11" s="108"/>
      <c r="F11" s="108">
        <v>203</v>
      </c>
      <c r="G11" s="107"/>
      <c r="H11" s="108">
        <v>662</v>
      </c>
      <c r="I11" s="108"/>
      <c r="J11" s="108">
        <v>496</v>
      </c>
      <c r="L11" s="39">
        <f>+D11-H11</f>
        <v>-231</v>
      </c>
    </row>
    <row r="12" spans="1:12" ht="23.25" customHeight="1">
      <c r="A12" s="48" t="s">
        <v>21</v>
      </c>
      <c r="B12" s="49"/>
      <c r="C12" s="49"/>
      <c r="D12" s="109">
        <f>SUM(D10:D11)</f>
        <v>63487</v>
      </c>
      <c r="E12" s="106"/>
      <c r="F12" s="109">
        <f>SUM(F10:F11)</f>
        <v>57108</v>
      </c>
      <c r="G12" s="107"/>
      <c r="H12" s="109">
        <f>SUM(H10:H11)</f>
        <v>120992</v>
      </c>
      <c r="I12" s="106"/>
      <c r="J12" s="109">
        <f>SUM(J10:J11)</f>
        <v>106104</v>
      </c>
      <c r="L12" s="39">
        <f aca="true" t="shared" si="0" ref="L12:L23">+D12-H12</f>
        <v>-57505</v>
      </c>
    </row>
    <row r="13" spans="1:12" ht="23.25" customHeight="1">
      <c r="A13" s="42"/>
      <c r="B13" s="49"/>
      <c r="C13" s="49"/>
      <c r="D13" s="108"/>
      <c r="E13" s="108"/>
      <c r="F13" s="108"/>
      <c r="G13" s="107"/>
      <c r="H13" s="108"/>
      <c r="I13" s="108"/>
      <c r="J13" s="108"/>
      <c r="L13" s="39">
        <f t="shared" si="0"/>
        <v>0</v>
      </c>
    </row>
    <row r="14" spans="1:12" ht="23.25" customHeight="1">
      <c r="A14" s="48" t="s">
        <v>22</v>
      </c>
      <c r="B14" s="49"/>
      <c r="C14" s="49"/>
      <c r="D14" s="106"/>
      <c r="E14" s="106"/>
      <c r="F14" s="106"/>
      <c r="G14" s="107"/>
      <c r="H14" s="106"/>
      <c r="I14" s="106"/>
      <c r="J14" s="106"/>
      <c r="L14" s="39">
        <f t="shared" si="0"/>
        <v>0</v>
      </c>
    </row>
    <row r="15" spans="1:12" ht="23.25" customHeight="1">
      <c r="A15" s="42" t="s">
        <v>78</v>
      </c>
      <c r="B15" s="49"/>
      <c r="C15" s="49"/>
      <c r="D15" s="106">
        <v>41847</v>
      </c>
      <c r="E15" s="106"/>
      <c r="F15" s="106">
        <v>38763</v>
      </c>
      <c r="G15" s="107"/>
      <c r="H15" s="106">
        <v>83557</v>
      </c>
      <c r="I15" s="106"/>
      <c r="J15" s="106">
        <v>75191</v>
      </c>
      <c r="L15" s="39">
        <f t="shared" si="0"/>
        <v>-41710</v>
      </c>
    </row>
    <row r="16" spans="1:12" ht="23.25" customHeight="1">
      <c r="A16" s="42" t="s">
        <v>140</v>
      </c>
      <c r="B16" s="49"/>
      <c r="C16" s="49"/>
      <c r="D16" s="106">
        <v>11100</v>
      </c>
      <c r="E16" s="106"/>
      <c r="F16" s="106">
        <v>10026</v>
      </c>
      <c r="G16" s="107"/>
      <c r="H16" s="106">
        <v>21424</v>
      </c>
      <c r="I16" s="106"/>
      <c r="J16" s="106">
        <v>19638</v>
      </c>
      <c r="L16" s="39">
        <f t="shared" si="0"/>
        <v>-10324</v>
      </c>
    </row>
    <row r="17" spans="1:12" ht="23.25" customHeight="1">
      <c r="A17" s="48" t="s">
        <v>23</v>
      </c>
      <c r="B17" s="49"/>
      <c r="C17" s="49"/>
      <c r="D17" s="110">
        <f>SUM(D15:D16)</f>
        <v>52947</v>
      </c>
      <c r="E17" s="106"/>
      <c r="F17" s="110">
        <f>SUM(F15:F16)</f>
        <v>48789</v>
      </c>
      <c r="G17" s="107"/>
      <c r="H17" s="110">
        <f>SUM(H15:H16)</f>
        <v>104981</v>
      </c>
      <c r="I17" s="106"/>
      <c r="J17" s="110">
        <f>SUM(J15:J16)</f>
        <v>94829</v>
      </c>
      <c r="L17" s="39">
        <f t="shared" si="0"/>
        <v>-52034</v>
      </c>
    </row>
    <row r="18" spans="1:12" ht="23.25" customHeight="1">
      <c r="A18" s="132" t="s">
        <v>106</v>
      </c>
      <c r="B18" s="132"/>
      <c r="C18" s="49"/>
      <c r="D18" s="106">
        <f>+D12-D17</f>
        <v>10540</v>
      </c>
      <c r="E18" s="106"/>
      <c r="F18" s="106">
        <f>+F12-F17</f>
        <v>8319</v>
      </c>
      <c r="G18" s="107"/>
      <c r="H18" s="106">
        <f>+H12-H17</f>
        <v>16011</v>
      </c>
      <c r="I18" s="106"/>
      <c r="J18" s="106">
        <f>+J12-J17</f>
        <v>11275</v>
      </c>
      <c r="L18" s="39">
        <f t="shared" si="0"/>
        <v>-5471</v>
      </c>
    </row>
    <row r="19" spans="1:12" ht="23.25" customHeight="1">
      <c r="A19" s="48" t="s">
        <v>24</v>
      </c>
      <c r="B19" s="49"/>
      <c r="C19" s="49"/>
      <c r="D19" s="106">
        <v>75</v>
      </c>
      <c r="E19" s="106"/>
      <c r="F19" s="106">
        <v>472</v>
      </c>
      <c r="G19" s="107"/>
      <c r="H19" s="106">
        <v>174</v>
      </c>
      <c r="I19" s="106"/>
      <c r="J19" s="106">
        <v>952</v>
      </c>
      <c r="L19" s="39">
        <f t="shared" si="0"/>
        <v>-99</v>
      </c>
    </row>
    <row r="20" spans="1:12" ht="23.25" customHeight="1">
      <c r="A20" s="48" t="s">
        <v>33</v>
      </c>
      <c r="B20" s="49"/>
      <c r="C20" s="49"/>
      <c r="D20" s="106">
        <v>2584</v>
      </c>
      <c r="E20" s="106"/>
      <c r="F20" s="129">
        <v>0</v>
      </c>
      <c r="G20" s="107"/>
      <c r="H20" s="106">
        <v>3957</v>
      </c>
      <c r="I20" s="106"/>
      <c r="J20" s="129">
        <v>0</v>
      </c>
      <c r="L20" s="39">
        <f t="shared" si="0"/>
        <v>-1373</v>
      </c>
    </row>
    <row r="21" spans="1:12" ht="23.25" customHeight="1" thickBot="1">
      <c r="A21" s="48" t="s">
        <v>61</v>
      </c>
      <c r="B21" s="49"/>
      <c r="C21" s="49"/>
      <c r="D21" s="111">
        <f>+D18-D19-D20</f>
        <v>7881</v>
      </c>
      <c r="E21" s="106"/>
      <c r="F21" s="111">
        <f>+F18-F19-F20</f>
        <v>7847</v>
      </c>
      <c r="G21" s="107"/>
      <c r="H21" s="111">
        <f>+H18-H19-H20</f>
        <v>11880</v>
      </c>
      <c r="I21" s="106"/>
      <c r="J21" s="111">
        <f>+J18-J19-J20</f>
        <v>10323</v>
      </c>
      <c r="L21" s="39">
        <f t="shared" si="0"/>
        <v>-3999</v>
      </c>
    </row>
    <row r="22" spans="1:12" ht="23.25" customHeight="1" thickBot="1" thickTop="1">
      <c r="A22" s="48" t="s">
        <v>80</v>
      </c>
      <c r="B22" s="41"/>
      <c r="C22" s="41"/>
      <c r="D22" s="125">
        <f>+D21/12000</f>
        <v>0.65675</v>
      </c>
      <c r="E22" s="126"/>
      <c r="F22" s="125">
        <f>+F21/12000</f>
        <v>0.6539166666666667</v>
      </c>
      <c r="G22" s="127"/>
      <c r="H22" s="125">
        <f>+H21/12000</f>
        <v>0.99</v>
      </c>
      <c r="I22" s="126"/>
      <c r="J22" s="125">
        <f>+J21/12000</f>
        <v>0.86025</v>
      </c>
      <c r="L22" s="39">
        <f t="shared" si="0"/>
        <v>-0.33325000000000005</v>
      </c>
    </row>
    <row r="23" spans="1:12" ht="23.25" customHeight="1" thickBot="1" thickTop="1">
      <c r="A23" s="40" t="s">
        <v>88</v>
      </c>
      <c r="B23" s="41"/>
      <c r="C23" s="41"/>
      <c r="D23" s="113">
        <v>12000</v>
      </c>
      <c r="E23" s="112"/>
      <c r="F23" s="113">
        <v>12000</v>
      </c>
      <c r="G23" s="112"/>
      <c r="H23" s="113">
        <v>12000</v>
      </c>
      <c r="I23" s="106"/>
      <c r="J23" s="113">
        <v>12000</v>
      </c>
      <c r="L23" s="39">
        <f t="shared" si="0"/>
        <v>0</v>
      </c>
    </row>
    <row r="24" spans="1:10" ht="23.25" customHeight="1" thickTop="1">
      <c r="A24" s="54"/>
      <c r="B24" s="41"/>
      <c r="C24" s="41"/>
      <c r="D24" s="41"/>
      <c r="E24" s="41"/>
      <c r="F24" s="41"/>
      <c r="G24" s="41"/>
      <c r="H24" s="53"/>
      <c r="I24" s="52"/>
      <c r="J24" s="53"/>
    </row>
    <row r="25" spans="1:10" ht="23.25" customHeight="1">
      <c r="A25" s="54"/>
      <c r="B25" s="41"/>
      <c r="C25" s="41"/>
      <c r="D25" s="41"/>
      <c r="E25" s="41"/>
      <c r="F25" s="41"/>
      <c r="G25" s="41"/>
      <c r="H25" s="53"/>
      <c r="I25" s="52"/>
      <c r="J25" s="53"/>
    </row>
    <row r="26" spans="1:10" ht="23.25" customHeight="1">
      <c r="A26" s="54"/>
      <c r="B26" s="41"/>
      <c r="C26" s="41"/>
      <c r="D26" s="41"/>
      <c r="E26" s="41"/>
      <c r="F26" s="41"/>
      <c r="G26" s="41"/>
      <c r="H26" s="53"/>
      <c r="I26" s="52"/>
      <c r="J26" s="53"/>
    </row>
    <row r="27" spans="1:10" ht="23.25" customHeight="1">
      <c r="A27" s="54"/>
      <c r="B27" s="41"/>
      <c r="C27" s="41"/>
      <c r="D27" s="41"/>
      <c r="E27" s="41"/>
      <c r="F27" s="41"/>
      <c r="G27" s="41"/>
      <c r="H27" s="53"/>
      <c r="I27" s="52"/>
      <c r="J27" s="53"/>
    </row>
    <row r="28" spans="1:10" ht="23.25" customHeight="1">
      <c r="A28" s="54"/>
      <c r="B28" s="41"/>
      <c r="C28" s="41"/>
      <c r="D28" s="41"/>
      <c r="E28" s="41"/>
      <c r="F28" s="41"/>
      <c r="G28" s="41"/>
      <c r="H28" s="53"/>
      <c r="I28" s="52"/>
      <c r="J28" s="53"/>
    </row>
    <row r="29" spans="1:10" ht="23.25" customHeight="1">
      <c r="A29" s="54"/>
      <c r="B29" s="41"/>
      <c r="C29" s="41"/>
      <c r="D29" s="41"/>
      <c r="E29" s="41"/>
      <c r="F29" s="41"/>
      <c r="G29" s="41"/>
      <c r="H29" s="53"/>
      <c r="I29" s="52"/>
      <c r="J29" s="53"/>
    </row>
    <row r="30" spans="1:10" ht="23.25" customHeight="1">
      <c r="A30" s="54"/>
      <c r="B30" s="41"/>
      <c r="C30" s="41"/>
      <c r="D30" s="41"/>
      <c r="E30" s="41"/>
      <c r="F30" s="41"/>
      <c r="G30" s="41"/>
      <c r="H30" s="53"/>
      <c r="I30" s="52"/>
      <c r="J30" s="53"/>
    </row>
    <row r="31" spans="1:10" ht="23.25" customHeight="1">
      <c r="A31" s="54"/>
      <c r="B31" s="41"/>
      <c r="C31" s="41"/>
      <c r="D31" s="41"/>
      <c r="E31" s="41"/>
      <c r="F31" s="41"/>
      <c r="G31" s="41"/>
      <c r="H31" s="53"/>
      <c r="I31" s="52"/>
      <c r="J31" s="53"/>
    </row>
    <row r="32" spans="1:10" ht="23.25" customHeight="1">
      <c r="A32" s="54"/>
      <c r="B32" s="41"/>
      <c r="C32" s="41"/>
      <c r="D32" s="41"/>
      <c r="E32" s="41"/>
      <c r="F32" s="41"/>
      <c r="G32" s="41"/>
      <c r="H32" s="53"/>
      <c r="I32" s="52"/>
      <c r="J32" s="53"/>
    </row>
    <row r="33" spans="1:16" ht="23.25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57"/>
      <c r="M33" s="57"/>
      <c r="N33" s="57"/>
      <c r="O33" s="57"/>
      <c r="P33" s="57"/>
    </row>
    <row r="34" spans="1:10" ht="23.25" customHeight="1">
      <c r="A34" s="57"/>
      <c r="B34" s="58"/>
      <c r="C34" s="58"/>
      <c r="D34" s="58"/>
      <c r="E34" s="58"/>
      <c r="F34" s="58"/>
      <c r="G34" s="58"/>
      <c r="H34" s="58"/>
      <c r="I34" s="58"/>
      <c r="J34" s="58"/>
    </row>
    <row r="35" spans="2:10" ht="23.25" customHeight="1">
      <c r="B35" s="59"/>
      <c r="C35" s="59"/>
      <c r="D35" s="59"/>
      <c r="E35" s="59"/>
      <c r="F35" s="59"/>
      <c r="G35" s="59"/>
      <c r="H35" s="59"/>
      <c r="I35" s="59"/>
      <c r="J35" s="59"/>
    </row>
  </sheetData>
  <mergeCells count="8">
    <mergeCell ref="A18:B18"/>
    <mergeCell ref="A1:G1"/>
    <mergeCell ref="A3:H3"/>
    <mergeCell ref="D6:F6"/>
    <mergeCell ref="D7:F7"/>
    <mergeCell ref="D5:J5"/>
    <mergeCell ref="H6:J6"/>
    <mergeCell ref="H7:J7"/>
  </mergeCells>
  <printOptions/>
  <pageMargins left="1" right="0.5" top="0.48" bottom="0.4" header="0.5" footer="0.5"/>
  <pageSetup firstPageNumber="4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&amp;R&amp;"Angsana New,Regular"&amp;15&amp;P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3">
      <selection activeCell="C18" sqref="C18:C19"/>
    </sheetView>
  </sheetViews>
  <sheetFormatPr defaultColWidth="9.140625" defaultRowHeight="23.25" customHeight="1"/>
  <cols>
    <col min="1" max="1" width="31.57421875" style="3" customWidth="1"/>
    <col min="2" max="2" width="0.5625" style="3" customWidth="1"/>
    <col min="3" max="3" width="9.421875" style="3" bestFit="1" customWidth="1"/>
    <col min="4" max="4" width="1.7109375" style="3" customWidth="1"/>
    <col min="5" max="5" width="10.7109375" style="3" customWidth="1"/>
    <col min="6" max="6" width="1.7109375" style="4" customWidth="1"/>
    <col min="7" max="7" width="10.7109375" style="3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3" customWidth="1"/>
    <col min="12" max="12" width="1.7109375" style="4" customWidth="1"/>
    <col min="13" max="13" width="10.7109375" style="3" customWidth="1"/>
    <col min="14" max="16384" width="9.140625" style="3" customWidth="1"/>
  </cols>
  <sheetData>
    <row r="1" spans="1:13" ht="23.25" customHeight="1">
      <c r="A1" s="133" t="s">
        <v>47</v>
      </c>
      <c r="B1" s="133"/>
      <c r="C1" s="133"/>
      <c r="D1" s="133"/>
      <c r="E1" s="133"/>
      <c r="F1" s="133"/>
      <c r="G1" s="5"/>
      <c r="H1" s="5"/>
      <c r="I1" s="5"/>
      <c r="J1" s="5"/>
      <c r="M1" s="52" t="s">
        <v>134</v>
      </c>
    </row>
    <row r="2" spans="1:13" ht="23.25" customHeight="1">
      <c r="A2" s="138" t="s">
        <v>37</v>
      </c>
      <c r="B2" s="138"/>
      <c r="C2" s="138"/>
      <c r="D2" s="138"/>
      <c r="E2" s="138"/>
      <c r="F2" s="138"/>
      <c r="G2" s="6"/>
      <c r="H2" s="6"/>
      <c r="I2" s="6"/>
      <c r="J2" s="6"/>
      <c r="M2" s="52" t="s">
        <v>117</v>
      </c>
    </row>
    <row r="3" spans="1:12" ht="23.25" customHeight="1">
      <c r="A3" s="139" t="s">
        <v>102</v>
      </c>
      <c r="B3" s="139"/>
      <c r="C3" s="139"/>
      <c r="D3" s="139"/>
      <c r="E3" s="139"/>
      <c r="F3" s="139"/>
      <c r="G3" s="139"/>
      <c r="H3" s="139"/>
      <c r="I3" s="139"/>
      <c r="J3" s="139"/>
      <c r="K3"/>
      <c r="L3" s="13"/>
    </row>
    <row r="4" spans="1:13" ht="23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2"/>
      <c r="M4" s="6"/>
    </row>
    <row r="5" spans="5:13" s="76" customFormat="1" ht="23.25" customHeight="1">
      <c r="E5" s="137" t="s">
        <v>41</v>
      </c>
      <c r="F5" s="137"/>
      <c r="G5" s="137"/>
      <c r="H5" s="137"/>
      <c r="I5" s="137"/>
      <c r="J5" s="137"/>
      <c r="K5" s="137"/>
      <c r="L5" s="137"/>
      <c r="M5" s="137"/>
    </row>
    <row r="6" spans="5:13" s="76" customFormat="1" ht="22.5" customHeight="1">
      <c r="E6" s="87"/>
      <c r="F6" s="77"/>
      <c r="G6" s="87"/>
      <c r="H6" s="77"/>
      <c r="I6" s="136" t="s">
        <v>60</v>
      </c>
      <c r="J6" s="136"/>
      <c r="K6" s="136"/>
      <c r="L6" s="77"/>
      <c r="M6" s="87"/>
    </row>
    <row r="7" spans="5:13" s="76" customFormat="1" ht="23.25" customHeight="1">
      <c r="E7" s="88" t="s">
        <v>125</v>
      </c>
      <c r="F7" s="77"/>
      <c r="G7" s="88"/>
      <c r="H7" s="77"/>
      <c r="I7" s="77" t="s">
        <v>89</v>
      </c>
      <c r="J7" s="77"/>
      <c r="K7" s="77"/>
      <c r="L7" s="77"/>
      <c r="M7" s="88"/>
    </row>
    <row r="8" spans="5:13" s="76" customFormat="1" ht="23.25" customHeight="1">
      <c r="E8" s="88" t="s">
        <v>126</v>
      </c>
      <c r="F8" s="77"/>
      <c r="G8" s="88" t="s">
        <v>128</v>
      </c>
      <c r="H8" s="77"/>
      <c r="I8" s="77" t="s">
        <v>121</v>
      </c>
      <c r="J8" s="77"/>
      <c r="K8" s="77" t="s">
        <v>123</v>
      </c>
      <c r="L8" s="77"/>
      <c r="M8" s="88" t="s">
        <v>38</v>
      </c>
    </row>
    <row r="9" spans="1:13" s="82" customFormat="1" ht="23.25" customHeight="1">
      <c r="A9" s="78"/>
      <c r="B9" s="78"/>
      <c r="C9" s="91" t="s">
        <v>2</v>
      </c>
      <c r="D9" s="76"/>
      <c r="E9" s="89" t="s">
        <v>127</v>
      </c>
      <c r="F9" s="79"/>
      <c r="G9" s="89" t="s">
        <v>129</v>
      </c>
      <c r="H9" s="79"/>
      <c r="I9" s="75" t="s">
        <v>122</v>
      </c>
      <c r="J9" s="80"/>
      <c r="K9" s="75" t="s">
        <v>124</v>
      </c>
      <c r="L9" s="81"/>
      <c r="M9" s="89"/>
    </row>
    <row r="10" spans="1:13" s="85" customFormat="1" ht="23.25" customHeight="1">
      <c r="A10" s="83" t="s">
        <v>103</v>
      </c>
      <c r="B10" s="83"/>
      <c r="C10" s="83"/>
      <c r="D10" s="83"/>
      <c r="E10" s="114">
        <v>120000</v>
      </c>
      <c r="F10" s="114"/>
      <c r="G10" s="114">
        <v>35887</v>
      </c>
      <c r="H10" s="114"/>
      <c r="I10" s="115">
        <v>1042</v>
      </c>
      <c r="J10" s="114"/>
      <c r="K10" s="114">
        <v>39098</v>
      </c>
      <c r="L10" s="114"/>
      <c r="M10" s="114">
        <f>SUM(E10:K10)</f>
        <v>196027</v>
      </c>
    </row>
    <row r="11" spans="1:13" s="85" customFormat="1" ht="23.25" customHeight="1">
      <c r="A11" s="85" t="s">
        <v>61</v>
      </c>
      <c r="E11" s="115" t="s">
        <v>136</v>
      </c>
      <c r="F11" s="114"/>
      <c r="G11" s="128" t="s">
        <v>138</v>
      </c>
      <c r="H11" s="114"/>
      <c r="I11" s="115" t="s">
        <v>137</v>
      </c>
      <c r="J11" s="114"/>
      <c r="K11" s="114">
        <v>11880</v>
      </c>
      <c r="L11" s="114"/>
      <c r="M11" s="114">
        <f>SUM(E11:K11)</f>
        <v>11880</v>
      </c>
    </row>
    <row r="12" spans="1:13" s="85" customFormat="1" ht="23.25" customHeight="1">
      <c r="A12" s="85" t="s">
        <v>132</v>
      </c>
      <c r="C12" s="92" t="s">
        <v>130</v>
      </c>
      <c r="D12" s="90"/>
      <c r="E12" s="115" t="s">
        <v>136</v>
      </c>
      <c r="F12" s="114"/>
      <c r="G12" s="128" t="s">
        <v>138</v>
      </c>
      <c r="H12" s="114"/>
      <c r="I12" s="115" t="s">
        <v>137</v>
      </c>
      <c r="J12" s="114"/>
      <c r="K12" s="114">
        <v>-15000</v>
      </c>
      <c r="L12" s="114"/>
      <c r="M12" s="114">
        <f>SUM(E12:K12)</f>
        <v>-15000</v>
      </c>
    </row>
    <row r="13" spans="1:13" s="85" customFormat="1" ht="23.25" customHeight="1">
      <c r="A13" s="85" t="s">
        <v>90</v>
      </c>
      <c r="C13" s="92" t="s">
        <v>131</v>
      </c>
      <c r="D13" s="90"/>
      <c r="E13" s="115" t="s">
        <v>136</v>
      </c>
      <c r="F13" s="114"/>
      <c r="G13" s="128" t="s">
        <v>138</v>
      </c>
      <c r="H13" s="114"/>
      <c r="I13" s="114">
        <v>1565</v>
      </c>
      <c r="J13" s="114"/>
      <c r="K13" s="115">
        <v>-1565</v>
      </c>
      <c r="L13" s="114"/>
      <c r="M13" s="115" t="s">
        <v>139</v>
      </c>
    </row>
    <row r="14" spans="1:13" s="85" customFormat="1" ht="23.25" customHeight="1" thickBot="1">
      <c r="A14" s="83" t="s">
        <v>104</v>
      </c>
      <c r="B14" s="83"/>
      <c r="C14" s="83"/>
      <c r="D14" s="83"/>
      <c r="E14" s="116">
        <f>SUM(E10:E13)</f>
        <v>120000</v>
      </c>
      <c r="F14" s="114"/>
      <c r="G14" s="116">
        <f>SUM(G10:G13)</f>
        <v>35887</v>
      </c>
      <c r="H14" s="114"/>
      <c r="I14" s="116">
        <f>SUM(I10:I13)</f>
        <v>2607</v>
      </c>
      <c r="J14" s="114"/>
      <c r="K14" s="116">
        <f>SUM(K10:K13)</f>
        <v>34413</v>
      </c>
      <c r="L14" s="114"/>
      <c r="M14" s="116">
        <f>SUM(M10:M13)</f>
        <v>192907</v>
      </c>
    </row>
    <row r="15" spans="1:13" s="85" customFormat="1" ht="23.25" customHeight="1" thickTop="1">
      <c r="A15" s="83"/>
      <c r="B15" s="83"/>
      <c r="C15" s="83"/>
      <c r="D15" s="83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s="85" customFormat="1" ht="23.25" customHeight="1">
      <c r="A16" s="83" t="s">
        <v>107</v>
      </c>
      <c r="B16" s="83"/>
      <c r="C16" s="83"/>
      <c r="D16" s="83"/>
      <c r="E16" s="114">
        <v>120000</v>
      </c>
      <c r="F16" s="114"/>
      <c r="G16" s="114">
        <v>35887</v>
      </c>
      <c r="H16" s="114"/>
      <c r="I16" s="115" t="s">
        <v>137</v>
      </c>
      <c r="J16" s="114"/>
      <c r="K16" s="115">
        <v>20835</v>
      </c>
      <c r="L16" s="114"/>
      <c r="M16" s="114">
        <f>SUM(E16:K16)</f>
        <v>176722</v>
      </c>
    </row>
    <row r="17" spans="1:13" s="85" customFormat="1" ht="23.25" customHeight="1">
      <c r="A17" s="85" t="s">
        <v>61</v>
      </c>
      <c r="E17" s="115" t="s">
        <v>136</v>
      </c>
      <c r="F17" s="114"/>
      <c r="G17" s="128" t="s">
        <v>138</v>
      </c>
      <c r="H17" s="114"/>
      <c r="I17" s="115" t="s">
        <v>137</v>
      </c>
      <c r="J17" s="114"/>
      <c r="K17" s="114">
        <v>10323</v>
      </c>
      <c r="L17" s="114"/>
      <c r="M17" s="114">
        <f>SUM(E17:K17)</f>
        <v>10323</v>
      </c>
    </row>
    <row r="18" spans="1:13" s="85" customFormat="1" ht="23.25" customHeight="1">
      <c r="A18" s="85" t="s">
        <v>92</v>
      </c>
      <c r="C18" s="92"/>
      <c r="E18" s="115" t="s">
        <v>136</v>
      </c>
      <c r="F18" s="114"/>
      <c r="G18" s="128" t="s">
        <v>138</v>
      </c>
      <c r="H18" s="114"/>
      <c r="I18" s="115" t="s">
        <v>137</v>
      </c>
      <c r="J18" s="114"/>
      <c r="K18" s="114">
        <v>-12000</v>
      </c>
      <c r="L18" s="114"/>
      <c r="M18" s="114">
        <f>SUM(E18:K18)</f>
        <v>-12000</v>
      </c>
    </row>
    <row r="19" spans="1:13" s="85" customFormat="1" ht="23.25" customHeight="1">
      <c r="A19" s="85" t="s">
        <v>90</v>
      </c>
      <c r="C19" s="92"/>
      <c r="E19" s="115" t="s">
        <v>136</v>
      </c>
      <c r="F19" s="114"/>
      <c r="G19" s="128" t="s">
        <v>138</v>
      </c>
      <c r="H19" s="114"/>
      <c r="I19" s="114">
        <v>1042</v>
      </c>
      <c r="J19" s="114"/>
      <c r="K19" s="115">
        <v>-1042</v>
      </c>
      <c r="L19" s="114"/>
      <c r="M19" s="115" t="s">
        <v>139</v>
      </c>
    </row>
    <row r="20" spans="1:13" s="85" customFormat="1" ht="23.25" customHeight="1" thickBot="1">
      <c r="A20" s="83" t="s">
        <v>120</v>
      </c>
      <c r="B20" s="83"/>
      <c r="C20" s="83"/>
      <c r="D20" s="83"/>
      <c r="E20" s="116">
        <f>SUM(E16:E19)</f>
        <v>120000</v>
      </c>
      <c r="F20" s="114"/>
      <c r="G20" s="116">
        <f>SUM(G16:G19)</f>
        <v>35887</v>
      </c>
      <c r="H20" s="114"/>
      <c r="I20" s="116">
        <f>SUM(I16:I19)</f>
        <v>1042</v>
      </c>
      <c r="J20" s="114"/>
      <c r="K20" s="116">
        <f>SUM(K16:K19)</f>
        <v>18116</v>
      </c>
      <c r="L20" s="114"/>
      <c r="M20" s="116">
        <f>SUM(M16:M19)</f>
        <v>175045</v>
      </c>
    </row>
    <row r="21" spans="1:13" s="85" customFormat="1" ht="23.25" customHeight="1" thickTop="1">
      <c r="A21" s="83"/>
      <c r="B21" s="83"/>
      <c r="C21" s="83"/>
      <c r="D21" s="83"/>
      <c r="E21" s="84"/>
      <c r="F21" s="84"/>
      <c r="G21" s="84"/>
      <c r="H21" s="84"/>
      <c r="I21" s="84"/>
      <c r="J21" s="84"/>
      <c r="K21" s="84"/>
      <c r="L21" s="84"/>
      <c r="M21" s="86"/>
    </row>
    <row r="22" spans="1:13" s="85" customFormat="1" ht="23.25" customHeight="1">
      <c r="A22" s="83"/>
      <c r="B22" s="83"/>
      <c r="C22" s="83"/>
      <c r="D22" s="83"/>
      <c r="E22" s="84"/>
      <c r="F22" s="84"/>
      <c r="G22" s="84"/>
      <c r="H22" s="84"/>
      <c r="I22" s="84"/>
      <c r="J22" s="84"/>
      <c r="K22" s="84"/>
      <c r="L22" s="84"/>
      <c r="M22" s="86"/>
    </row>
    <row r="23" spans="1:13" ht="23.25" customHeight="1">
      <c r="A23" s="11"/>
      <c r="B23" s="11"/>
      <c r="C23" s="11"/>
      <c r="D23" s="11"/>
      <c r="E23" s="10"/>
      <c r="F23" s="10"/>
      <c r="G23" s="10"/>
      <c r="H23" s="10"/>
      <c r="I23" s="10"/>
      <c r="J23" s="10"/>
      <c r="K23" s="10"/>
      <c r="L23" s="10"/>
      <c r="M23" s="9"/>
    </row>
    <row r="24" spans="1:13" ht="23.25" customHeight="1">
      <c r="A24" s="11"/>
      <c r="B24" s="11"/>
      <c r="C24" s="11"/>
      <c r="D24" s="11"/>
      <c r="E24" s="10"/>
      <c r="F24" s="10"/>
      <c r="G24" s="10"/>
      <c r="H24" s="10"/>
      <c r="I24" s="10"/>
      <c r="J24" s="10"/>
      <c r="K24" s="10"/>
      <c r="L24" s="10"/>
      <c r="M24" s="9"/>
    </row>
    <row r="25" spans="1:13" ht="23.25" customHeight="1">
      <c r="A25" s="11"/>
      <c r="B25" s="11"/>
      <c r="C25" s="11"/>
      <c r="D25" s="11"/>
      <c r="E25" s="10"/>
      <c r="F25" s="10"/>
      <c r="G25" s="10"/>
      <c r="H25" s="10"/>
      <c r="I25" s="10"/>
      <c r="J25" s="10"/>
      <c r="K25" s="10"/>
      <c r="L25" s="10"/>
      <c r="M25" s="9"/>
    </row>
    <row r="26" spans="1:13" ht="23.25" customHeight="1">
      <c r="A26" s="11"/>
      <c r="B26" s="11"/>
      <c r="C26" s="11"/>
      <c r="D26" s="11"/>
      <c r="E26" s="10"/>
      <c r="F26" s="10"/>
      <c r="G26" s="10"/>
      <c r="H26" s="10"/>
      <c r="I26" s="10"/>
      <c r="J26" s="10"/>
      <c r="K26" s="10"/>
      <c r="L26" s="10"/>
      <c r="M26" s="9"/>
    </row>
    <row r="27" spans="1:13" ht="23.25" customHeight="1">
      <c r="A27" s="11"/>
      <c r="B27" s="11"/>
      <c r="C27" s="11"/>
      <c r="D27" s="11"/>
      <c r="E27" s="10"/>
      <c r="F27" s="10"/>
      <c r="G27" s="10"/>
      <c r="H27" s="10"/>
      <c r="I27" s="10"/>
      <c r="J27" s="10"/>
      <c r="K27" s="10"/>
      <c r="L27" s="10"/>
      <c r="M27" s="9"/>
    </row>
    <row r="28" spans="1:13" ht="23.25" customHeight="1">
      <c r="A28" s="11"/>
      <c r="B28" s="11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9"/>
    </row>
    <row r="29" spans="1:13" ht="23.25" customHeight="1">
      <c r="A29" s="11"/>
      <c r="B29" s="11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9"/>
    </row>
    <row r="30" spans="1:13" ht="23.25" customHeight="1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9"/>
    </row>
    <row r="31" spans="1:13" ht="23.25" customHeight="1">
      <c r="A31" s="11"/>
      <c r="B31" s="11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9"/>
    </row>
    <row r="32" spans="1:13" ht="23.25" customHeight="1">
      <c r="A32" s="11"/>
      <c r="B32" s="11"/>
      <c r="C32" s="11"/>
      <c r="D32" s="11"/>
      <c r="E32" s="10"/>
      <c r="F32" s="10"/>
      <c r="G32" s="10"/>
      <c r="H32" s="10"/>
      <c r="I32" s="10"/>
      <c r="J32" s="10"/>
      <c r="K32" s="10"/>
      <c r="L32" s="10"/>
      <c r="M32" s="9"/>
    </row>
    <row r="33" spans="1:13" ht="23.25" customHeight="1">
      <c r="A33" s="11"/>
      <c r="B33" s="11"/>
      <c r="C33" s="11"/>
      <c r="D33" s="11"/>
      <c r="E33" s="10"/>
      <c r="F33" s="10"/>
      <c r="G33" s="10"/>
      <c r="H33" s="10"/>
      <c r="I33" s="10"/>
      <c r="J33" s="10"/>
      <c r="K33" s="10"/>
      <c r="L33" s="10"/>
      <c r="M33" s="9"/>
    </row>
    <row r="34" spans="5:13" ht="23.25" customHeight="1"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3.25" customHeight="1">
      <c r="A35" s="14"/>
      <c r="B35" s="14"/>
      <c r="C35" s="14"/>
      <c r="D35" s="14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23.25" customHeight="1">
      <c r="A36" s="14"/>
      <c r="B36" s="14"/>
      <c r="C36" s="14"/>
      <c r="D36" s="14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3.25" customHeight="1">
      <c r="A37" s="14" t="s">
        <v>12</v>
      </c>
      <c r="B37" s="14"/>
      <c r="C37" s="14"/>
      <c r="D37" s="14"/>
      <c r="E37" s="12"/>
      <c r="F37" s="12"/>
      <c r="G37" s="12"/>
      <c r="H37" s="12"/>
      <c r="I37" s="12"/>
      <c r="J37" s="12"/>
      <c r="K37" s="12"/>
      <c r="L37" s="12"/>
      <c r="M37" s="12"/>
    </row>
    <row r="38" spans="5:13" ht="23.25" customHeight="1">
      <c r="E38" s="7"/>
      <c r="F38" s="7"/>
      <c r="G38" s="7"/>
      <c r="H38" s="7"/>
      <c r="I38" s="7"/>
      <c r="J38" s="7"/>
      <c r="K38" s="7"/>
      <c r="L38" s="7"/>
      <c r="M38" s="8"/>
    </row>
  </sheetData>
  <mergeCells count="5">
    <mergeCell ref="I6:K6"/>
    <mergeCell ref="E5:M5"/>
    <mergeCell ref="A1:F1"/>
    <mergeCell ref="A2:F2"/>
    <mergeCell ref="A3:J3"/>
  </mergeCells>
  <printOptions/>
  <pageMargins left="1" right="0.5" top="0.48" bottom="0.4" header="0.5" footer="0.5"/>
  <pageSetup firstPageNumber="5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&amp;R&amp;"Angsana New,Regular"&amp;15&amp;P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D8" sqref="D8"/>
    </sheetView>
  </sheetViews>
  <sheetFormatPr defaultColWidth="9.140625" defaultRowHeight="21.75"/>
  <cols>
    <col min="1" max="1" width="51.00390625" style="60" customWidth="1"/>
    <col min="2" max="2" width="12.7109375" style="60" customWidth="1"/>
    <col min="3" max="3" width="1.7109375" style="60" customWidth="1"/>
    <col min="4" max="4" width="16.140625" style="60" customWidth="1"/>
    <col min="5" max="5" width="1.57421875" style="60" customWidth="1"/>
    <col min="6" max="6" width="16.140625" style="60" customWidth="1"/>
    <col min="7" max="16384" width="9.140625" style="60" customWidth="1"/>
  </cols>
  <sheetData>
    <row r="1" spans="1:6" ht="23.25">
      <c r="A1" s="133" t="s">
        <v>47</v>
      </c>
      <c r="B1" s="133"/>
      <c r="C1" s="133"/>
      <c r="D1" s="73"/>
      <c r="F1" s="70" t="s">
        <v>135</v>
      </c>
    </row>
    <row r="2" spans="1:6" ht="23.25">
      <c r="A2" s="1" t="s">
        <v>39</v>
      </c>
      <c r="B2" s="1"/>
      <c r="C2" s="73"/>
      <c r="D2" s="73"/>
      <c r="F2" s="70" t="s">
        <v>76</v>
      </c>
    </row>
    <row r="3" spans="1:4" ht="23.25">
      <c r="A3" s="133" t="s">
        <v>105</v>
      </c>
      <c r="B3" s="133"/>
      <c r="C3" s="133"/>
      <c r="D3" s="133"/>
    </row>
    <row r="4" spans="1:6" s="63" customFormat="1" ht="23.25" customHeight="1">
      <c r="A4" s="61"/>
      <c r="B4" s="62"/>
      <c r="C4" s="62"/>
      <c r="D4" s="140"/>
      <c r="E4" s="140"/>
      <c r="F4" s="140"/>
    </row>
    <row r="5" spans="1:6" s="63" customFormat="1" ht="23.25" customHeight="1">
      <c r="A5" s="64"/>
      <c r="B5" s="65"/>
      <c r="C5" s="65"/>
      <c r="D5" s="141" t="s">
        <v>14</v>
      </c>
      <c r="E5" s="141"/>
      <c r="F5" s="141"/>
    </row>
    <row r="6" spans="1:6" s="63" customFormat="1" ht="23.25" customHeight="1">
      <c r="A6" s="64"/>
      <c r="B6" s="21"/>
      <c r="C6" s="21"/>
      <c r="D6" s="74">
        <v>2547</v>
      </c>
      <c r="E6" s="67"/>
      <c r="F6" s="66" t="s">
        <v>71</v>
      </c>
    </row>
    <row r="7" ht="21.75">
      <c r="A7" s="68" t="s">
        <v>25</v>
      </c>
    </row>
    <row r="8" spans="1:6" ht="21.75">
      <c r="A8" s="60" t="s">
        <v>61</v>
      </c>
      <c r="D8" s="117">
        <v>11880</v>
      </c>
      <c r="E8" s="117"/>
      <c r="F8" s="117">
        <v>10323</v>
      </c>
    </row>
    <row r="9" spans="1:6" ht="21.75">
      <c r="A9" s="60" t="s">
        <v>62</v>
      </c>
      <c r="D9" s="117"/>
      <c r="E9" s="117"/>
      <c r="F9" s="117"/>
    </row>
    <row r="10" spans="1:6" ht="21.75">
      <c r="A10" s="60" t="s">
        <v>63</v>
      </c>
      <c r="D10" s="117">
        <v>13665</v>
      </c>
      <c r="E10" s="117"/>
      <c r="F10" s="117">
        <v>13668</v>
      </c>
    </row>
    <row r="11" spans="1:6" ht="21.75">
      <c r="A11" s="69" t="s">
        <v>64</v>
      </c>
      <c r="D11" s="117">
        <f>240+109</f>
        <v>349</v>
      </c>
      <c r="E11" s="117"/>
      <c r="F11" s="117">
        <v>240</v>
      </c>
    </row>
    <row r="12" spans="1:6" ht="21.75">
      <c r="A12" s="69" t="s">
        <v>108</v>
      </c>
      <c r="D12" s="93">
        <v>0</v>
      </c>
      <c r="E12" s="117"/>
      <c r="F12" s="117">
        <v>-26</v>
      </c>
    </row>
    <row r="13" spans="1:6" ht="21.75">
      <c r="A13" s="69" t="s">
        <v>109</v>
      </c>
      <c r="D13" s="117">
        <v>-2</v>
      </c>
      <c r="E13" s="117"/>
      <c r="F13" s="93">
        <v>0</v>
      </c>
    </row>
    <row r="14" spans="1:6" ht="21.75">
      <c r="A14" s="68" t="s">
        <v>65</v>
      </c>
      <c r="D14" s="117"/>
      <c r="E14" s="117"/>
      <c r="F14" s="117"/>
    </row>
    <row r="15" spans="1:6" ht="21.75">
      <c r="A15" s="69" t="s">
        <v>66</v>
      </c>
      <c r="D15" s="117">
        <v>-239</v>
      </c>
      <c r="E15" s="117"/>
      <c r="F15" s="117">
        <v>-889</v>
      </c>
    </row>
    <row r="16" spans="1:6" ht="21.75">
      <c r="A16" s="69" t="s">
        <v>113</v>
      </c>
      <c r="D16" s="117">
        <v>9</v>
      </c>
      <c r="E16" s="117"/>
      <c r="F16" s="117">
        <v>-159</v>
      </c>
    </row>
    <row r="17" spans="1:6" ht="21.75">
      <c r="A17" s="69" t="s">
        <v>111</v>
      </c>
      <c r="D17" s="117">
        <v>-96</v>
      </c>
      <c r="E17" s="117"/>
      <c r="F17" s="117">
        <v>-229</v>
      </c>
    </row>
    <row r="18" spans="1:6" ht="21.75">
      <c r="A18" s="69" t="s">
        <v>82</v>
      </c>
      <c r="D18" s="121">
        <v>0</v>
      </c>
      <c r="E18" s="117"/>
      <c r="F18" s="118">
        <v>-519</v>
      </c>
    </row>
    <row r="19" spans="1:6" ht="21.75">
      <c r="A19" s="69" t="s">
        <v>94</v>
      </c>
      <c r="D19" s="118">
        <v>-744</v>
      </c>
      <c r="E19" s="117"/>
      <c r="F19" s="117">
        <v>-736</v>
      </c>
    </row>
    <row r="20" spans="1:6" ht="21.75">
      <c r="A20" s="69" t="s">
        <v>114</v>
      </c>
      <c r="D20" s="118">
        <v>-1012</v>
      </c>
      <c r="E20" s="117"/>
      <c r="F20" s="117">
        <v>780</v>
      </c>
    </row>
    <row r="21" spans="1:6" ht="21.75">
      <c r="A21" s="69" t="s">
        <v>115</v>
      </c>
      <c r="D21" s="118">
        <v>-452</v>
      </c>
      <c r="E21" s="117"/>
      <c r="F21" s="117">
        <v>816</v>
      </c>
    </row>
    <row r="22" spans="1:6" ht="21.75">
      <c r="A22" s="69" t="s">
        <v>110</v>
      </c>
      <c r="D22" s="117">
        <v>3326</v>
      </c>
      <c r="E22" s="117"/>
      <c r="F22" s="93">
        <v>0</v>
      </c>
    </row>
    <row r="23" spans="1:6" ht="21.75">
      <c r="A23" s="69" t="s">
        <v>72</v>
      </c>
      <c r="D23" s="117">
        <v>1932</v>
      </c>
      <c r="E23" s="117"/>
      <c r="F23" s="117">
        <v>2054</v>
      </c>
    </row>
    <row r="24" spans="1:6" ht="21.75">
      <c r="A24" s="69" t="s">
        <v>95</v>
      </c>
      <c r="D24" s="119">
        <v>2347</v>
      </c>
      <c r="E24" s="120"/>
      <c r="F24" s="119">
        <v>562</v>
      </c>
    </row>
    <row r="25" spans="1:6" ht="21.75">
      <c r="A25" s="68" t="s">
        <v>73</v>
      </c>
      <c r="D25" s="120">
        <f>SUM(D8:D24)</f>
        <v>30963</v>
      </c>
      <c r="E25" s="120"/>
      <c r="F25" s="120">
        <f>SUM(F8:F24)</f>
        <v>25885</v>
      </c>
    </row>
    <row r="26" spans="1:6" ht="21.75">
      <c r="A26" s="68"/>
      <c r="D26" s="120"/>
      <c r="E26" s="120"/>
      <c r="F26" s="120"/>
    </row>
    <row r="27" spans="1:6" ht="21.75">
      <c r="A27" s="68" t="s">
        <v>26</v>
      </c>
      <c r="D27" s="120"/>
      <c r="E27" s="120"/>
      <c r="F27" s="120"/>
    </row>
    <row r="28" spans="1:6" ht="21.75">
      <c r="A28" s="69" t="s">
        <v>116</v>
      </c>
      <c r="D28" s="120">
        <v>531</v>
      </c>
      <c r="E28" s="120"/>
      <c r="F28" s="120">
        <v>-1787</v>
      </c>
    </row>
    <row r="29" spans="1:6" ht="21.75">
      <c r="A29" s="69" t="s">
        <v>67</v>
      </c>
      <c r="D29" s="120">
        <v>-14356</v>
      </c>
      <c r="E29" s="120"/>
      <c r="F29" s="120">
        <v>-1578</v>
      </c>
    </row>
    <row r="30" spans="1:6" ht="21.75">
      <c r="A30" s="69" t="s">
        <v>91</v>
      </c>
      <c r="D30" s="93">
        <v>0</v>
      </c>
      <c r="E30" s="120"/>
      <c r="F30" s="120">
        <v>26</v>
      </c>
    </row>
    <row r="31" spans="1:6" ht="21.75">
      <c r="A31" s="60" t="s">
        <v>96</v>
      </c>
      <c r="D31" s="119">
        <v>-296</v>
      </c>
      <c r="E31" s="117"/>
      <c r="F31" s="119">
        <v>-3</v>
      </c>
    </row>
    <row r="32" spans="1:6" ht="21.75">
      <c r="A32" s="68" t="s">
        <v>74</v>
      </c>
      <c r="D32" s="120">
        <f>SUM(D28:D31)</f>
        <v>-14121</v>
      </c>
      <c r="E32" s="120"/>
      <c r="F32" s="120">
        <f>SUM(F28:F31)</f>
        <v>-3342</v>
      </c>
    </row>
    <row r="33" spans="1:6" ht="21.75">
      <c r="A33" s="68"/>
      <c r="D33" s="120"/>
      <c r="E33" s="120"/>
      <c r="F33" s="120"/>
    </row>
    <row r="34" spans="1:6" ht="21.75">
      <c r="A34" s="68"/>
      <c r="D34" s="70"/>
      <c r="E34" s="70"/>
      <c r="F34" s="70"/>
    </row>
    <row r="35" spans="1:6" ht="21.75">
      <c r="A35" s="68"/>
      <c r="D35" s="70"/>
      <c r="E35" s="70"/>
      <c r="F35" s="70"/>
    </row>
    <row r="36" spans="1:6" ht="21.75">
      <c r="A36" s="68"/>
      <c r="D36" s="70"/>
      <c r="E36" s="70"/>
      <c r="F36" s="70"/>
    </row>
    <row r="37" spans="1:6" ht="21.75">
      <c r="A37" s="68"/>
      <c r="D37" s="70"/>
      <c r="E37" s="70"/>
      <c r="F37" s="70"/>
    </row>
    <row r="38" spans="4:6" ht="21.75">
      <c r="D38" s="70"/>
      <c r="E38" s="70"/>
      <c r="F38" s="70"/>
    </row>
    <row r="39" spans="1:6" ht="21.75">
      <c r="A39" s="142" t="s">
        <v>47</v>
      </c>
      <c r="B39" s="142"/>
      <c r="C39" s="142"/>
      <c r="F39" s="70" t="s">
        <v>135</v>
      </c>
    </row>
    <row r="40" spans="1:6" ht="21.75">
      <c r="A40" s="40" t="s">
        <v>70</v>
      </c>
      <c r="B40" s="40"/>
      <c r="F40" s="70" t="s">
        <v>76</v>
      </c>
    </row>
    <row r="41" spans="1:4" ht="21.75">
      <c r="A41" s="142" t="s">
        <v>105</v>
      </c>
      <c r="B41" s="142"/>
      <c r="C41" s="142"/>
      <c r="D41" s="142"/>
    </row>
    <row r="42" spans="1:6" s="63" customFormat="1" ht="21.75">
      <c r="A42" s="61"/>
      <c r="B42" s="62"/>
      <c r="C42" s="62"/>
      <c r="D42" s="140"/>
      <c r="E42" s="140"/>
      <c r="F42" s="140"/>
    </row>
    <row r="43" spans="1:6" s="63" customFormat="1" ht="21.75">
      <c r="A43" s="61"/>
      <c r="B43" s="62"/>
      <c r="C43" s="62"/>
      <c r="D43" s="141" t="s">
        <v>14</v>
      </c>
      <c r="E43" s="141"/>
      <c r="F43" s="141"/>
    </row>
    <row r="44" spans="1:6" ht="23.25">
      <c r="A44" s="61"/>
      <c r="B44" s="21"/>
      <c r="C44" s="21"/>
      <c r="D44" s="74">
        <v>2547</v>
      </c>
      <c r="E44" s="71"/>
      <c r="F44" s="66" t="s">
        <v>71</v>
      </c>
    </row>
    <row r="45" spans="1:6" ht="23.25">
      <c r="A45" s="68" t="s">
        <v>27</v>
      </c>
      <c r="B45" s="39"/>
      <c r="C45" s="39"/>
      <c r="D45" s="70"/>
      <c r="E45" s="70"/>
      <c r="F45" s="70"/>
    </row>
    <row r="46" spans="1:6" ht="23.25">
      <c r="A46" s="69" t="s">
        <v>112</v>
      </c>
      <c r="B46" s="39"/>
      <c r="C46" s="39"/>
      <c r="D46" s="120">
        <v>-10000</v>
      </c>
      <c r="E46" s="120"/>
      <c r="F46" s="120">
        <v>-1007</v>
      </c>
    </row>
    <row r="47" spans="1:6" ht="23.25">
      <c r="A47" s="69" t="s">
        <v>68</v>
      </c>
      <c r="B47" s="39"/>
      <c r="C47" s="39"/>
      <c r="D47" s="93">
        <v>0</v>
      </c>
      <c r="E47" s="120"/>
      <c r="F47" s="120">
        <v>-1819</v>
      </c>
    </row>
    <row r="48" spans="1:6" ht="23.25">
      <c r="A48" s="69" t="s">
        <v>92</v>
      </c>
      <c r="B48" s="39"/>
      <c r="C48" s="39"/>
      <c r="D48" s="120">
        <v>-15000</v>
      </c>
      <c r="E48" s="120"/>
      <c r="F48" s="120">
        <v>-12000</v>
      </c>
    </row>
    <row r="49" spans="1:6" ht="23.25">
      <c r="A49" s="68" t="s">
        <v>75</v>
      </c>
      <c r="B49" s="39"/>
      <c r="C49" s="39"/>
      <c r="D49" s="122">
        <f>SUM(D46:D48)</f>
        <v>-25000</v>
      </c>
      <c r="E49" s="120"/>
      <c r="F49" s="122">
        <f>SUM(F46:F48)</f>
        <v>-14826</v>
      </c>
    </row>
    <row r="50" spans="1:6" ht="25.5" customHeight="1">
      <c r="A50" s="72" t="s">
        <v>133</v>
      </c>
      <c r="B50" s="39"/>
      <c r="C50" s="39"/>
      <c r="D50" s="120">
        <f>+D49+D32+D25</f>
        <v>-8158</v>
      </c>
      <c r="E50" s="120"/>
      <c r="F50" s="120">
        <f>+F49+F32+F25</f>
        <v>7717</v>
      </c>
    </row>
    <row r="51" spans="1:6" ht="23.25">
      <c r="A51" s="68" t="s">
        <v>28</v>
      </c>
      <c r="B51" s="39"/>
      <c r="C51" s="39"/>
      <c r="D51" s="120">
        <v>33297</v>
      </c>
      <c r="E51" s="120"/>
      <c r="F51" s="120">
        <v>7186</v>
      </c>
    </row>
    <row r="52" spans="1:6" ht="24" thickBot="1">
      <c r="A52" s="68" t="s">
        <v>29</v>
      </c>
      <c r="B52" s="39"/>
      <c r="C52" s="39"/>
      <c r="D52" s="123">
        <f>SUM(D50:D51)</f>
        <v>25139</v>
      </c>
      <c r="E52" s="120"/>
      <c r="F52" s="123">
        <f>SUM(F50:F51)</f>
        <v>14903</v>
      </c>
    </row>
    <row r="53" spans="1:6" ht="24" thickTop="1">
      <c r="A53" s="68"/>
      <c r="B53" s="39"/>
      <c r="C53" s="39"/>
      <c r="D53" s="120"/>
      <c r="E53" s="120"/>
      <c r="F53" s="120"/>
    </row>
    <row r="54" spans="1:6" ht="23.25">
      <c r="A54" s="68" t="s">
        <v>30</v>
      </c>
      <c r="B54" s="39"/>
      <c r="C54" s="39"/>
      <c r="D54" s="117"/>
      <c r="E54" s="124"/>
      <c r="F54" s="117"/>
    </row>
    <row r="55" spans="1:6" ht="23.25">
      <c r="A55" s="68" t="s">
        <v>69</v>
      </c>
      <c r="B55" s="39"/>
      <c r="C55" s="39"/>
      <c r="D55" s="117"/>
      <c r="E55" s="124"/>
      <c r="F55" s="117"/>
    </row>
    <row r="56" spans="1:6" ht="23.25">
      <c r="A56" s="69" t="s">
        <v>24</v>
      </c>
      <c r="B56" s="39"/>
      <c r="C56" s="39"/>
      <c r="D56" s="120">
        <v>175</v>
      </c>
      <c r="E56" s="120"/>
      <c r="F56" s="120">
        <v>984</v>
      </c>
    </row>
    <row r="57" spans="1:6" ht="23.25">
      <c r="A57" s="69" t="s">
        <v>33</v>
      </c>
      <c r="B57" s="39"/>
      <c r="C57" s="39"/>
      <c r="D57" s="120">
        <v>880</v>
      </c>
      <c r="E57" s="120"/>
      <c r="F57" s="120">
        <v>519</v>
      </c>
    </row>
    <row r="58" spans="2:6" ht="23.25">
      <c r="B58" s="39"/>
      <c r="C58" s="39"/>
      <c r="D58" s="70"/>
      <c r="E58" s="70"/>
      <c r="F58" s="70"/>
    </row>
    <row r="59" spans="2:6" ht="23.25">
      <c r="B59" s="39"/>
      <c r="C59" s="39"/>
      <c r="D59" s="70"/>
      <c r="E59" s="70"/>
      <c r="F59" s="70"/>
    </row>
    <row r="60" spans="2:6" ht="23.25">
      <c r="B60" s="39"/>
      <c r="C60" s="39"/>
      <c r="D60" s="70"/>
      <c r="E60" s="70"/>
      <c r="F60" s="70"/>
    </row>
    <row r="61" spans="2:6" ht="23.25">
      <c r="B61" s="39"/>
      <c r="C61" s="39"/>
      <c r="D61" s="70"/>
      <c r="E61" s="70"/>
      <c r="F61" s="70"/>
    </row>
    <row r="62" spans="2:6" ht="23.25">
      <c r="B62" s="39"/>
      <c r="C62" s="39"/>
      <c r="D62" s="70"/>
      <c r="E62" s="70"/>
      <c r="F62" s="70"/>
    </row>
    <row r="63" spans="2:6" ht="23.25">
      <c r="B63" s="39"/>
      <c r="C63" s="39"/>
      <c r="D63" s="70"/>
      <c r="E63" s="70"/>
      <c r="F63" s="70"/>
    </row>
    <row r="64" spans="2:6" ht="23.25">
      <c r="B64" s="39"/>
      <c r="C64" s="39"/>
      <c r="D64" s="70"/>
      <c r="E64" s="70"/>
      <c r="F64" s="70"/>
    </row>
    <row r="65" spans="2:6" ht="23.25">
      <c r="B65" s="39"/>
      <c r="C65" s="39"/>
      <c r="D65" s="70"/>
      <c r="E65" s="70"/>
      <c r="F65" s="70"/>
    </row>
    <row r="66" spans="2:6" ht="23.25">
      <c r="B66" s="39"/>
      <c r="C66" s="39"/>
      <c r="D66" s="70"/>
      <c r="E66" s="70"/>
      <c r="F66" s="70"/>
    </row>
    <row r="67" spans="2:6" ht="23.25">
      <c r="B67" s="39"/>
      <c r="C67" s="39"/>
      <c r="D67" s="70"/>
      <c r="E67" s="70"/>
      <c r="F67" s="70"/>
    </row>
    <row r="68" spans="2:6" ht="23.25">
      <c r="B68" s="39"/>
      <c r="C68" s="39"/>
      <c r="D68" s="70"/>
      <c r="E68" s="70"/>
      <c r="F68" s="70"/>
    </row>
    <row r="69" spans="2:6" ht="23.25">
      <c r="B69" s="39"/>
      <c r="C69" s="39"/>
      <c r="D69" s="70"/>
      <c r="E69" s="70"/>
      <c r="F69" s="70"/>
    </row>
    <row r="70" spans="2:6" ht="23.25">
      <c r="B70" s="39"/>
      <c r="C70" s="39"/>
      <c r="D70" s="70"/>
      <c r="E70" s="70"/>
      <c r="F70" s="70"/>
    </row>
    <row r="71" spans="2:6" ht="23.25">
      <c r="B71" s="39"/>
      <c r="C71" s="39"/>
      <c r="D71" s="70"/>
      <c r="E71" s="70"/>
      <c r="F71" s="70"/>
    </row>
    <row r="72" spans="2:6" ht="23.25">
      <c r="B72" s="39"/>
      <c r="C72" s="39"/>
      <c r="D72" s="70"/>
      <c r="E72" s="70"/>
      <c r="F72" s="70"/>
    </row>
    <row r="73" spans="2:6" ht="23.25">
      <c r="B73" s="39"/>
      <c r="C73" s="39"/>
      <c r="D73" s="70"/>
      <c r="E73" s="70"/>
      <c r="F73" s="70"/>
    </row>
    <row r="74" spans="1:6" ht="23.25">
      <c r="A74" s="69" t="s">
        <v>12</v>
      </c>
      <c r="B74" s="39"/>
      <c r="C74" s="39"/>
      <c r="D74" s="70"/>
      <c r="E74" s="70"/>
      <c r="F74" s="70"/>
    </row>
    <row r="75" spans="2:6" ht="23.25">
      <c r="B75" s="39"/>
      <c r="C75" s="39"/>
      <c r="D75" s="70"/>
      <c r="E75" s="70"/>
      <c r="F75" s="70"/>
    </row>
  </sheetData>
  <mergeCells count="8">
    <mergeCell ref="A1:C1"/>
    <mergeCell ref="A3:D3"/>
    <mergeCell ref="D4:F4"/>
    <mergeCell ref="D43:F43"/>
    <mergeCell ref="D5:F5"/>
    <mergeCell ref="A39:C39"/>
    <mergeCell ref="A41:D41"/>
    <mergeCell ref="D42:F42"/>
  </mergeCells>
  <printOptions/>
  <pageMargins left="1" right="0.5" top="0.48" bottom="0.4" header="0.5" footer="0.5"/>
  <pageSetup firstPageNumber="6" useFirstPageNumber="1" horizontalDpi="600" verticalDpi="600" orientation="portrait" paperSize="9" scale="95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sthongarunsang</dc:creator>
  <cp:keywords/>
  <dc:description/>
  <cp:lastModifiedBy>DefUser</cp:lastModifiedBy>
  <cp:lastPrinted>2004-08-04T04:33:25Z</cp:lastPrinted>
  <dcterms:created xsi:type="dcterms:W3CDTF">2003-03-27T06:59:00Z</dcterms:created>
  <dcterms:modified xsi:type="dcterms:W3CDTF">2004-08-04T04:33:26Z</dcterms:modified>
  <cp:category/>
  <cp:version/>
  <cp:contentType/>
  <cp:contentStatus/>
</cp:coreProperties>
</file>