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700" tabRatio="709" activeTab="3"/>
  </bookViews>
  <sheets>
    <sheet name="financial statement" sheetId="1" r:id="rId1"/>
    <sheet name="Income Statement" sheetId="2" r:id="rId2"/>
    <sheet name="changing in equity" sheetId="3" r:id="rId3"/>
    <sheet name="Cash flow" sheetId="4" r:id="rId4"/>
  </sheets>
  <definedNames>
    <definedName name="_xlnm.Print_Area" localSheetId="3">'Cash flow'!$A$1:$F$72</definedName>
    <definedName name="_xlnm.Print_Area" localSheetId="2">'changing in equity'!$A$1:$J$35</definedName>
    <definedName name="_xlnm.Print_Area" localSheetId="0">'financial statement'!$A$1:$F$104</definedName>
  </definedNames>
  <calcPr fullCalcOnLoad="1"/>
</workbook>
</file>

<file path=xl/sharedStrings.xml><?xml version="1.0" encoding="utf-8"?>
<sst xmlns="http://schemas.openxmlformats.org/spreadsheetml/2006/main" count="226" uniqueCount="142">
  <si>
    <t>งบดุล</t>
  </si>
  <si>
    <t>ณ วันที่ 31</t>
  </si>
  <si>
    <t>หมายเหตุ</t>
  </si>
  <si>
    <t>“สอบทานแล้ว”</t>
  </si>
  <si>
    <t>“ตรวจสอบแล้ว”</t>
  </si>
  <si>
    <t>สินทรัพย์หมุนเวียน</t>
  </si>
  <si>
    <t>ลูกหนี้การค้า – สุทธิ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</si>
  <si>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</si>
  <si>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</si>
  <si>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</si>
  <si>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</si>
  <si>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</si>
  <si>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</si>
  <si>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“ยังไม่ได้ตรวจสอบ”</t>
  </si>
  <si>
    <t xml:space="preserve"> พันบาท </t>
  </si>
  <si>
    <t>หนี้สินหมุนเวียน</t>
  </si>
  <si>
    <t>เจ้าหนี้การค้า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</si>
  <si>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</si>
  <si>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</si>
  <si>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</si>
  <si>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</si>
  <si>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</si>
  <si>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เงินกู้ยืมระยะยาวที่ถึงกำหนดชำระภายในหนึ่งปี</t>
  </si>
  <si>
    <t>รายได้</t>
  </si>
  <si>
    <t>รายได้อื่น</t>
  </si>
  <si>
    <t>รวมรายได้</t>
  </si>
  <si>
    <t>ค่าใช้จ่าย</t>
  </si>
  <si>
    <t>รวมค่าใช้จ่าย</t>
  </si>
  <si>
    <t>ดอกเบี้ยจ่าย</t>
  </si>
  <si>
    <r>
      <t>“</t>
    </r>
    <r>
      <rPr>
        <sz val="14"/>
        <rFont val="Angsana New"/>
        <family val="1"/>
      </rPr>
      <t>ยัง</t>
    </r>
    <r>
      <rPr>
        <sz val="16"/>
        <rFont val="Angsana New"/>
        <family val="1"/>
      </rPr>
      <t>ไม่ได้ตรวจสอบ”</t>
    </r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</si>
  <si>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</si>
  <si>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</si>
  <si>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</si>
  <si>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เงินเบิกเกินบัญชีและเงินกู้ยืมระยะสั้นจากสถาบันการเงิน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</si>
  <si>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</si>
  <si>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</si>
  <si>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ข้อมูลเพิ่มเติมประกอบกระแสเงินสด</t>
  </si>
  <si>
    <t>ส่วนของผู้ถือหุ้น</t>
  </si>
  <si>
    <t>รวมส่วนของผู้ถือหุ้น</t>
  </si>
  <si>
    <t>ภาษีเงินได้</t>
  </si>
  <si>
    <t>ที่ดิน อาคาร และอุปกรณ์ – สุทธิ</t>
  </si>
  <si>
    <t>สินทรัพย์ไม่หมุนเวียนอื่น</t>
  </si>
  <si>
    <t>รวมหนี้สินและส่วนของผู้ถือหุ้น</t>
  </si>
  <si>
    <t>งบแสดงการเปลี่ยนแปลงส่วนของผู้ถือหุ้น</t>
  </si>
  <si>
    <t>รวม</t>
  </si>
  <si>
    <t>ทุนเรือนหุ้น
ที่ออกและ
ชำระแล้ว</t>
  </si>
  <si>
    <t>งบกระแสเงินสด</t>
  </si>
  <si>
    <t xml:space="preserve">งบกำไรขาดทุน </t>
  </si>
  <si>
    <t>พันบาท</t>
  </si>
  <si>
    <r>
      <t xml:space="preserve"> </t>
    </r>
    <r>
      <rPr>
        <sz val="16"/>
        <rFont val="Angsana New"/>
        <family val="1"/>
      </rPr>
      <t xml:space="preserve">   "สอบทานแล้ว"</t>
    </r>
  </si>
  <si>
    <t>หนี้สินและส่วนของผู้ถือหุ้น</t>
  </si>
  <si>
    <t>ยอดคงเหลือ ณ วันที่  1 มกราคม 2545</t>
  </si>
  <si>
    <t>เงินสดและรายการเทียบเท่าเงินสด</t>
  </si>
  <si>
    <t>สินทรัพย์</t>
  </si>
  <si>
    <t xml:space="preserve">ทุนจดทะเบียน  </t>
  </si>
  <si>
    <t>ยังไม่ได้จัดสรร</t>
  </si>
  <si>
    <t>ส่วนเกินมูลค่าหุ้น</t>
  </si>
  <si>
    <t>บริษัท เชียงใหม่ธุรกิจการแพทย์ จำกัด (มหาชน)</t>
  </si>
  <si>
    <t>ธันวาคม 2545</t>
  </si>
  <si>
    <t>กำไรก่อนดอกเบี้ยจ่าย</t>
  </si>
  <si>
    <t>เวชภัณฑ์คงเหลือ</t>
  </si>
  <si>
    <t>วัสดุสิ้นเปลืองคงเหลือ</t>
  </si>
  <si>
    <t>ภาษีเงินได้รอเรียกคืน</t>
  </si>
  <si>
    <t>เงินลงทุนชั่วคราว – เงินฝากประจำ</t>
  </si>
  <si>
    <t>เจ้าหนี้ค่าอุปกรณ์เครื่องมือแพทย์</t>
  </si>
  <si>
    <t>ค่าใช้จ่ายค้างจ่าย</t>
  </si>
  <si>
    <t>เงินลงทุนในกิจการที่เกี่ยวข้องกัน – สุทธิ</t>
  </si>
  <si>
    <t>เงินกู้ยืมระยะยาว – สุทธิ</t>
  </si>
  <si>
    <t>หุ้นสามัญ  12,000,000 หุ้น มูลค่าหุ้นละ 10 บาท</t>
  </si>
  <si>
    <t xml:space="preserve">ทุนที่ออกและชำระแล้ว </t>
  </si>
  <si>
    <t>หุ้นสามัญ  12,000,000 หุ้น หุ้นละ 10 บาท</t>
  </si>
  <si>
    <t>ส่วนเกินทุน</t>
  </si>
  <si>
    <t>ส่วนเกินมูลค่าหุ้นสามัญ</t>
  </si>
  <si>
    <t>กำไรสะสม</t>
  </si>
  <si>
    <t>กำไรสุทธิ</t>
  </si>
  <si>
    <t>ยอดคงเหลือ ณ วันที่ 1 มกราคม 2546</t>
  </si>
  <si>
    <t>รายการปรับกระทบกำไรสุทธิเป็นเงินสดรับ (จ่าย)จากกิจกรรมดำเนินงาน</t>
  </si>
  <si>
    <t xml:space="preserve">ค่าเสื่อมราคา </t>
  </si>
  <si>
    <t>ค่าเผื่อหนี้สงสัยจะสูญและหนี้สูญ</t>
  </si>
  <si>
    <t>การเปลี่ยนแปลงในสินทรัพย์และหนี้สินดำเนินงาน</t>
  </si>
  <si>
    <t>ลูกหนี้การค้าเพิ่มขึ้น</t>
  </si>
  <si>
    <t>เงินลงทุนชั่วคราวเพิ่มขึ้น</t>
  </si>
  <si>
    <t>เงินสดจ่ายในการซื้อที่ดิน อาคาร และอุปกรณ์</t>
  </si>
  <si>
    <t>เงินกู้ยืมระยะยาวลดลง</t>
  </si>
  <si>
    <t>เงินสดจ่ายในระหว่างงวด</t>
  </si>
  <si>
    <t>งบกระแสเงินสด (ต่อ)</t>
  </si>
  <si>
    <t>ค่าใช้จ่ายในการบริหาร</t>
  </si>
  <si>
    <t>2545</t>
  </si>
  <si>
    <t>2546</t>
  </si>
  <si>
    <t>เวชภัณฑ์คงเหลือ(เพิ่มขึ้น)ลดลง</t>
  </si>
  <si>
    <t>เจ้าหนี้การค้าเพิ่มขึ้น(ลดลง)</t>
  </si>
  <si>
    <t>เจ้าหนี้ค่าอุปกรณ์เครื่องมือแพทย์เพิ่มขึ้น(ลดลง)</t>
  </si>
  <si>
    <t>ค่าใช้จ่ายค้างจ่ายเพิ่มขึ้น</t>
  </si>
  <si>
    <t>เงินสดสุทธิได้มาจากกิจกรรมดำเนินงาน</t>
  </si>
  <si>
    <t>เงินสดสุทธิใช้ไปจากกิจกรรมลงทุน</t>
  </si>
  <si>
    <t>เงินสดสุทธิใช้ไปในกิจกรรมจัดหาเงิน</t>
  </si>
  <si>
    <t xml:space="preserve">    "สอบทานแล้ว"</t>
  </si>
  <si>
    <t>รายได้ค่ารักษาพยาบาล</t>
  </si>
  <si>
    <t>ต้นทุนค่ารักษาพยาบาล</t>
  </si>
  <si>
    <t>9</t>
  </si>
  <si>
    <t>5</t>
  </si>
  <si>
    <t>6</t>
  </si>
  <si>
    <t>7</t>
  </si>
  <si>
    <t>8</t>
  </si>
  <si>
    <t>กำไรต่อหุ้นขั้นพื้นฐาน (บาท)</t>
  </si>
  <si>
    <t xml:space="preserve">                      -</t>
  </si>
  <si>
    <t>ภาษีเงินได้รอเรียกคืนเพิ่มขึ้น</t>
  </si>
  <si>
    <t>ณ วันที่ 30</t>
  </si>
  <si>
    <t>สำหรับงวดสามเดือน สิ้นสุด</t>
  </si>
  <si>
    <t xml:space="preserve">พันบาท </t>
  </si>
  <si>
    <t>จำนวนหุ้นสามัญ (พันหุ้น)</t>
  </si>
  <si>
    <t>จัดสรรแล้ว</t>
  </si>
  <si>
    <t>สำรองตามกฎหมาย</t>
  </si>
  <si>
    <t xml:space="preserve">   "สอบทานแล้ว"</t>
  </si>
  <si>
    <t xml:space="preserve">                             “ยังไม่ได้ตรวจสอบ”</t>
  </si>
  <si>
    <t>เงินสดรับในการขายที่ดิน อาคาร และอุปกรณ์</t>
  </si>
  <si>
    <t>เงินปันผลจ่าย</t>
  </si>
  <si>
    <t xml:space="preserve">                       “ยังไม่ได้ตรวจสอบ”</t>
  </si>
  <si>
    <t xml:space="preserve">  "สอบทานแล้ว"</t>
  </si>
  <si>
    <t>สำรองตามกฏหมาย</t>
  </si>
  <si>
    <t>หนี้สินและส่วนของผู้ถือหุ้น (ต่อ)</t>
  </si>
  <si>
    <t>หนี้สินหมุนเวียนอื่นเพิ่มขึ้น</t>
  </si>
  <si>
    <t>ณ วันที่ 30 กันยายน 2546 และ วันที่ 31 ธันวาคม 2545</t>
  </si>
  <si>
    <t>กันยายน 2546</t>
  </si>
  <si>
    <t>วันที่ 30 กันยายน</t>
  </si>
  <si>
    <t>สำหรับแต่ละงวดเก้าเดือนสิ้นสุดวันที่ 30  กันยายน 2546 และ 2545</t>
  </si>
  <si>
    <t>ยอดคงเหลือ ณ วันที่  30 กันยายน 2546</t>
  </si>
  <si>
    <t>ยอดคงเหลือ ณ วันที่  30 กันยายน 2545</t>
  </si>
  <si>
    <t>สำหรับแต่ละงวดเก้าเดือนสิ้นสุดวันที่ 30 กันยายน 2546 และ 2545</t>
  </si>
  <si>
    <t>10</t>
  </si>
  <si>
    <t>สำหรับงวดเก้าเดือน สิ้นสุด</t>
  </si>
  <si>
    <t>เงินปันผลจ่าย (หมายเหตุ 8)</t>
  </si>
  <si>
    <t>สำรองตามกฎหมาย (หมายเหตุ 8)</t>
  </si>
  <si>
    <t>(กำไร)ขาดทุนจากการจำหน่ายสินทรัพย์</t>
  </si>
  <si>
    <t>เงินสดรับจากการขายเงินลงทุน</t>
  </si>
  <si>
    <t>สินทรัพย์ไม่หมุนเวียนอื่นลดลง(เพิ่มขึ้น)</t>
  </si>
  <si>
    <t>เงินเบิกเกินบัญชีและเงินกู้ยืมระยะสั้นจากสถาบันการเงินลดลง</t>
  </si>
  <si>
    <t>เงินสดและรายการเทียบเท่าเงินสดเพิ่มขึ้นสุทธิ</t>
  </si>
  <si>
    <t>วัสดุสิ้นเปลืองเพิ่มขึ้น</t>
  </si>
  <si>
    <t>ขาดทุนจากการด้อยค่าเงินลงทุนกลับบัญชี</t>
  </si>
  <si>
    <t>สินทรัพย์หมุนเวียนอื่น(เพิ่มขึ้น)ลดลง</t>
  </si>
  <si>
    <t>สำหรับแต่ละงวดสามเดือนและเก้าเดือนสิ้นสุดวันที่ 30 กันยายน 2546 และ 2545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</si>
</sst>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(* #,##0_);_(* \(#,##0\);_(* &quot; -    &quot;_);_(@_)"/>
    <numFmt numFmtId="207" formatCode="_(* #,##0.0_);_(* \(#,##0.0\);_(* &quot;-&quot;??_);_(@_)"/>
    <numFmt numFmtId="208" formatCode="_(* #,##0_);_(* \(#,##0\);_(* &quot;-&quot;??_);_(@_)"/>
  </numFmts>
  <fonts count="17">
    <font>
      <sz val="14"/>
      <name val="Cordia New"/>
      <family val="0"/>
    </font>
    <font>
      <b/>
      <sz val="16"/>
      <name val="Angsana New"/>
      <family val="1"/>
    </font>
    <font>
      <b/>
      <sz val="8"/>
      <name val="Angsana New"/>
      <family val="1"/>
    </font>
    <font>
      <sz val="11"/>
      <name val="Times New Roman"/>
      <family val="1"/>
    </font>
    <font>
      <sz val="13"/>
      <name val="Angsana New"/>
      <family val="1"/>
    </font>
    <font>
      <sz val="15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i/>
      <sz val="14"/>
      <name val="Angsana New"/>
      <family val="1"/>
    </font>
    <font>
      <b/>
      <i/>
      <sz val="14"/>
      <color indexed="53"/>
      <name val="Angsana New"/>
      <family val="1"/>
    </font>
    <font>
      <i/>
      <sz val="14"/>
      <color indexed="53"/>
      <name val="Angsana New"/>
      <family val="1"/>
    </font>
    <font>
      <u val="single"/>
      <sz val="14"/>
      <name val="Angsana New"/>
      <family val="1"/>
    </font>
    <font>
      <sz val="14"/>
      <name val="Times New Roman"/>
      <family val="1"/>
    </font>
    <font>
      <sz val="12"/>
      <name val="Angsana New"/>
      <family val="1"/>
    </font>
    <font>
      <sz val="12"/>
      <name val="Cordia New"/>
      <family val="0"/>
    </font>
    <font>
      <b/>
      <sz val="12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41" fontId="0" fillId="0" borderId="0" xfId="0" applyAlignment="1">
      <alignment/>
    </xf>
    <xf numFmtId="41" fontId="1" fillId="0" borderId="0" xfId="0" applyFont="1" applyAlignment="1">
      <alignment horizontal="justify"/>
    </xf>
    <xf numFmtId="41" fontId="2" fillId="0" borderId="0" xfId="0" applyFont="1" applyAlignment="1">
      <alignment horizontal="justify"/>
    </xf>
    <xf numFmtId="41" fontId="3" fillId="0" borderId="0" xfId="0" applyFont="1" applyAlignment="1">
      <alignment horizontal="justify" vertical="top" wrapText="1"/>
    </xf>
    <xf numFmtId="41" fontId="3" fillId="0" borderId="0" xfId="0" applyFont="1" applyAlignment="1">
      <alignment horizontal="center" vertical="top" wrapText="1"/>
    </xf>
    <xf numFmtId="41" fontId="1" fillId="0" borderId="0" xfId="0" applyFont="1" applyAlignment="1">
      <alignment horizontal="left"/>
    </xf>
    <xf numFmtId="41" fontId="1" fillId="0" borderId="0" xfId="0" applyFont="1" applyAlignment="1">
      <alignment/>
    </xf>
    <xf numFmtId="41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 vertical="top" wrapText="1"/>
    </xf>
    <xf numFmtId="41" fontId="7" fillId="0" borderId="0" xfId="0" applyFont="1" applyAlignment="1">
      <alignment horizontal="right" vertical="top" wrapText="1"/>
    </xf>
    <xf numFmtId="41" fontId="0" fillId="2" borderId="0" xfId="0" applyFill="1" applyAlignment="1">
      <alignment/>
    </xf>
    <xf numFmtId="41" fontId="0" fillId="2" borderId="0" xfId="0" applyFill="1" applyBorder="1" applyAlignment="1">
      <alignment/>
    </xf>
    <xf numFmtId="41" fontId="0" fillId="2" borderId="0" xfId="0" applyFill="1" applyAlignment="1">
      <alignment vertical="center" wrapText="1"/>
    </xf>
    <xf numFmtId="41" fontId="7" fillId="0" borderId="0" xfId="0" applyFont="1" applyAlignment="1">
      <alignment horizontal="justify"/>
    </xf>
    <xf numFmtId="41" fontId="7" fillId="0" borderId="0" xfId="0" applyFont="1" applyAlignment="1">
      <alignment/>
    </xf>
    <xf numFmtId="3" fontId="7" fillId="0" borderId="1" xfId="0" applyNumberFormat="1" applyFont="1" applyBorder="1" applyAlignment="1">
      <alignment horizontal="right" vertical="top" wrapText="1"/>
    </xf>
    <xf numFmtId="41" fontId="7" fillId="0" borderId="0" xfId="0" applyFont="1" applyAlignment="1">
      <alignment horizontal="right"/>
    </xf>
    <xf numFmtId="41" fontId="7" fillId="0" borderId="1" xfId="0" applyFont="1" applyBorder="1" applyAlignment="1">
      <alignment horizontal="right"/>
    </xf>
    <xf numFmtId="41" fontId="7" fillId="0" borderId="2" xfId="0" applyFont="1" applyBorder="1" applyAlignment="1">
      <alignment horizontal="right"/>
    </xf>
    <xf numFmtId="41" fontId="7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41" fontId="7" fillId="0" borderId="0" xfId="0" applyFont="1" applyBorder="1" applyAlignment="1">
      <alignment horizontal="right"/>
    </xf>
    <xf numFmtId="41" fontId="8" fillId="2" borderId="0" xfId="0" applyFont="1" applyFill="1" applyAlignment="1">
      <alignment horizontal="left"/>
    </xf>
    <xf numFmtId="41" fontId="7" fillId="2" borderId="0" xfId="0" applyFont="1" applyFill="1" applyAlignment="1">
      <alignment/>
    </xf>
    <xf numFmtId="206" fontId="7" fillId="2" borderId="0" xfId="0" applyNumberFormat="1" applyFont="1" applyFill="1" applyBorder="1" applyAlignment="1">
      <alignment/>
    </xf>
    <xf numFmtId="41" fontId="7" fillId="2" borderId="0" xfId="0" applyFont="1" applyFill="1" applyBorder="1" applyAlignment="1">
      <alignment/>
    </xf>
    <xf numFmtId="41" fontId="7" fillId="2" borderId="0" xfId="0" applyFont="1" applyFill="1" applyBorder="1" applyAlignment="1">
      <alignment horizontal="right"/>
    </xf>
    <xf numFmtId="206" fontId="7" fillId="2" borderId="0" xfId="0" applyNumberFormat="1" applyFont="1" applyFill="1" applyBorder="1" applyAlignment="1">
      <alignment horizontal="right"/>
    </xf>
    <xf numFmtId="3" fontId="7" fillId="0" borderId="3" xfId="0" applyNumberFormat="1" applyFont="1" applyBorder="1" applyAlignment="1">
      <alignment horizontal="right" vertical="top" wrapText="1"/>
    </xf>
    <xf numFmtId="41" fontId="7" fillId="0" borderId="0" xfId="0" applyFont="1" applyAlignment="1">
      <alignment horizontal="left"/>
    </xf>
    <xf numFmtId="41" fontId="8" fillId="0" borderId="0" xfId="0" applyFont="1" applyAlignment="1">
      <alignment/>
    </xf>
    <xf numFmtId="41" fontId="8" fillId="2" borderId="0" xfId="0" applyFont="1" applyFill="1" applyAlignment="1">
      <alignment/>
    </xf>
    <xf numFmtId="41" fontId="10" fillId="0" borderId="0" xfId="0" applyFont="1" applyAlignment="1">
      <alignment horizontal="left"/>
    </xf>
    <xf numFmtId="41" fontId="10" fillId="0" borderId="0" xfId="0" applyFont="1" applyAlignment="1">
      <alignment horizontal="left" vertical="top"/>
    </xf>
    <xf numFmtId="41" fontId="9" fillId="0" borderId="0" xfId="0" applyFont="1" applyAlignment="1">
      <alignment horizontal="left" vertical="top"/>
    </xf>
    <xf numFmtId="41" fontId="11" fillId="0" borderId="0" xfId="0" applyFont="1" applyAlignment="1">
      <alignment horizontal="left" vertical="top"/>
    </xf>
    <xf numFmtId="41" fontId="5" fillId="2" borderId="0" xfId="0" applyFont="1" applyFill="1" applyAlignment="1">
      <alignment horizontal="left"/>
    </xf>
    <xf numFmtId="41" fontId="1" fillId="2" borderId="0" xfId="0" applyFont="1" applyFill="1" applyAlignment="1">
      <alignment horizontal="left"/>
    </xf>
    <xf numFmtId="41" fontId="7" fillId="0" borderId="0" xfId="0" applyFont="1" applyAlignment="1">
      <alignment horizontal="center" vertical="top" wrapText="1"/>
    </xf>
    <xf numFmtId="3" fontId="7" fillId="0" borderId="4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 horizontal="right"/>
    </xf>
    <xf numFmtId="43" fontId="7" fillId="0" borderId="5" xfId="15" applyFont="1" applyBorder="1" applyAlignment="1">
      <alignment horizontal="right"/>
    </xf>
    <xf numFmtId="41" fontId="7" fillId="0" borderId="2" xfId="0" applyFont="1" applyBorder="1" applyAlignment="1">
      <alignment/>
    </xf>
    <xf numFmtId="41" fontId="7" fillId="0" borderId="0" xfId="0" applyFont="1" applyAlignment="1">
      <alignment horizontal="justify" vertical="top" wrapText="1"/>
    </xf>
    <xf numFmtId="3" fontId="7" fillId="0" borderId="0" xfId="0" applyNumberFormat="1" applyFont="1" applyAlignment="1">
      <alignment horizontal="center" vertical="top" wrapText="1"/>
    </xf>
    <xf numFmtId="41" fontId="7" fillId="0" borderId="0" xfId="0" applyFont="1" applyBorder="1" applyAlignment="1">
      <alignment horizontal="center"/>
    </xf>
    <xf numFmtId="41" fontId="7" fillId="0" borderId="2" xfId="0" applyFont="1" applyBorder="1" applyAlignment="1">
      <alignment horizontal="center" vertical="top" wrapText="1"/>
    </xf>
    <xf numFmtId="41" fontId="7" fillId="0" borderId="0" xfId="0" applyFont="1" applyBorder="1" applyAlignment="1">
      <alignment horizontal="justify" vertical="top" wrapText="1"/>
    </xf>
    <xf numFmtId="41" fontId="8" fillId="0" borderId="0" xfId="0" applyFont="1" applyAlignment="1">
      <alignment horizontal="justify" vertical="top" wrapText="1"/>
    </xf>
    <xf numFmtId="3" fontId="7" fillId="0" borderId="4" xfId="0" applyNumberFormat="1" applyFont="1" applyBorder="1" applyAlignment="1">
      <alignment horizontal="right" vertical="top" wrapText="1"/>
    </xf>
    <xf numFmtId="41" fontId="7" fillId="0" borderId="0" xfId="0" applyFont="1" applyBorder="1" applyAlignment="1">
      <alignment horizontal="right" vertical="top" wrapText="1"/>
    </xf>
    <xf numFmtId="41" fontId="12" fillId="0" borderId="0" xfId="0" applyFont="1" applyAlignment="1">
      <alignment horizontal="center" vertical="top" wrapText="1"/>
    </xf>
    <xf numFmtId="41" fontId="7" fillId="0" borderId="0" xfId="0" applyFont="1" applyBorder="1" applyAlignment="1">
      <alignment horizontal="center" vertical="top" wrapText="1"/>
    </xf>
    <xf numFmtId="41" fontId="7" fillId="0" borderId="2" xfId="0" applyFont="1" applyBorder="1" applyAlignment="1" quotePrefix="1">
      <alignment horizontal="center" vertical="top" wrapText="1"/>
    </xf>
    <xf numFmtId="41" fontId="7" fillId="2" borderId="0" xfId="0" applyFont="1" applyFill="1" applyAlignment="1">
      <alignment horizontal="left"/>
    </xf>
    <xf numFmtId="41" fontId="13" fillId="0" borderId="0" xfId="0" applyFont="1" applyAlignment="1">
      <alignment horizontal="justify" vertical="top" wrapText="1"/>
    </xf>
    <xf numFmtId="41" fontId="13" fillId="0" borderId="0" xfId="0" applyFont="1" applyAlignment="1">
      <alignment horizontal="center" vertical="top" wrapText="1"/>
    </xf>
    <xf numFmtId="41" fontId="0" fillId="0" borderId="0" xfId="0" applyFont="1" applyAlignment="1">
      <alignment horizontal="center"/>
    </xf>
    <xf numFmtId="41" fontId="0" fillId="0" borderId="0" xfId="0" applyFont="1" applyAlignment="1">
      <alignment/>
    </xf>
    <xf numFmtId="41" fontId="8" fillId="0" borderId="0" xfId="0" applyFont="1" applyAlignment="1">
      <alignment wrapText="1"/>
    </xf>
    <xf numFmtId="41" fontId="7" fillId="0" borderId="0" xfId="0" applyFont="1" applyAlignment="1">
      <alignment/>
    </xf>
    <xf numFmtId="41" fontId="7" fillId="0" borderId="0" xfId="0" applyFont="1" applyAlignment="1" quotePrefix="1">
      <alignment horizontal="center" vertical="top"/>
    </xf>
    <xf numFmtId="41" fontId="7" fillId="0" borderId="0" xfId="0" applyFont="1" applyAlignment="1" quotePrefix="1">
      <alignment horizontal="center" vertical="top" wrapText="1"/>
    </xf>
    <xf numFmtId="41" fontId="7" fillId="0" borderId="6" xfId="0" applyFont="1" applyBorder="1" applyAlignment="1">
      <alignment/>
    </xf>
    <xf numFmtId="41" fontId="14" fillId="2" borderId="2" xfId="0" applyFont="1" applyFill="1" applyBorder="1" applyAlignment="1">
      <alignment horizontal="center"/>
    </xf>
    <xf numFmtId="41" fontId="14" fillId="2" borderId="0" xfId="0" applyFont="1" applyFill="1" applyBorder="1" applyAlignment="1">
      <alignment horizontal="center"/>
    </xf>
    <xf numFmtId="41" fontId="14" fillId="2" borderId="0" xfId="0" applyFont="1" applyFill="1" applyBorder="1" applyAlignment="1">
      <alignment horizontal="center" vertical="center" wrapText="1"/>
    </xf>
    <xf numFmtId="41" fontId="14" fillId="2" borderId="0" xfId="0" applyFont="1" applyFill="1" applyBorder="1" applyAlignment="1">
      <alignment vertical="center" wrapText="1"/>
    </xf>
    <xf numFmtId="41" fontId="14" fillId="2" borderId="0" xfId="0" applyFont="1" applyFill="1" applyAlignment="1">
      <alignment/>
    </xf>
    <xf numFmtId="41" fontId="14" fillId="2" borderId="0" xfId="0" applyFont="1" applyFill="1" applyAlignment="1">
      <alignment vertical="center" wrapText="1"/>
    </xf>
    <xf numFmtId="41" fontId="16" fillId="2" borderId="0" xfId="0" applyFont="1" applyFill="1" applyAlignment="1">
      <alignment/>
    </xf>
    <xf numFmtId="206" fontId="14" fillId="2" borderId="0" xfId="0" applyNumberFormat="1" applyFont="1" applyFill="1" applyBorder="1" applyAlignment="1">
      <alignment horizontal="right"/>
    </xf>
    <xf numFmtId="41" fontId="14" fillId="2" borderId="0" xfId="0" applyFont="1" applyFill="1" applyBorder="1" applyAlignment="1">
      <alignment horizontal="right"/>
    </xf>
    <xf numFmtId="206" fontId="14" fillId="2" borderId="3" xfId="0" applyNumberFormat="1" applyFont="1" applyFill="1" applyBorder="1" applyAlignment="1">
      <alignment horizontal="right"/>
    </xf>
    <xf numFmtId="206" fontId="14" fillId="2" borderId="0" xfId="0" applyNumberFormat="1" applyFont="1" applyFill="1" applyBorder="1" applyAlignment="1">
      <alignment horizontal="center"/>
    </xf>
    <xf numFmtId="41" fontId="15" fillId="0" borderId="2" xfId="0" applyFont="1" applyBorder="1" applyAlignment="1">
      <alignment/>
    </xf>
    <xf numFmtId="41" fontId="7" fillId="0" borderId="0" xfId="0" applyFont="1" applyFill="1" applyAlignment="1">
      <alignment/>
    </xf>
    <xf numFmtId="41" fontId="7" fillId="0" borderId="0" xfId="0" applyFont="1" applyBorder="1" applyAlignment="1" quotePrefix="1">
      <alignment horizontal="center" vertical="top" wrapText="1"/>
    </xf>
    <xf numFmtId="41" fontId="8" fillId="0" borderId="0" xfId="0" applyFont="1" applyAlignment="1">
      <alignment horizontal="justify"/>
    </xf>
    <xf numFmtId="41" fontId="7" fillId="0" borderId="0" xfId="0" applyFont="1" applyFill="1" applyAlignment="1">
      <alignment horizontal="right"/>
    </xf>
    <xf numFmtId="41" fontId="7" fillId="0" borderId="1" xfId="0" applyFont="1" applyBorder="1" applyAlignment="1">
      <alignment horizontal="center" vertical="top" wrapText="1"/>
    </xf>
    <xf numFmtId="206" fontId="14" fillId="2" borderId="0" xfId="0" applyNumberFormat="1" applyFont="1" applyFill="1" applyBorder="1" applyAlignment="1">
      <alignment/>
    </xf>
    <xf numFmtId="206" fontId="14" fillId="2" borderId="3" xfId="0" applyNumberFormat="1" applyFont="1" applyFill="1" applyBorder="1" applyAlignment="1">
      <alignment/>
    </xf>
    <xf numFmtId="41" fontId="7" fillId="0" borderId="2" xfId="0" applyFont="1" applyBorder="1" applyAlignment="1">
      <alignment horizontal="center"/>
    </xf>
    <xf numFmtId="41" fontId="1" fillId="0" borderId="0" xfId="0" applyFont="1" applyAlignment="1">
      <alignment horizontal="left"/>
    </xf>
    <xf numFmtId="41" fontId="7" fillId="0" borderId="0" xfId="0" applyFont="1" applyAlignment="1">
      <alignment horizontal="center"/>
    </xf>
    <xf numFmtId="41" fontId="14" fillId="2" borderId="2" xfId="0" applyFont="1" applyFill="1" applyBorder="1" applyAlignment="1">
      <alignment horizontal="center"/>
    </xf>
    <xf numFmtId="41" fontId="1" fillId="2" borderId="0" xfId="0" applyFont="1" applyFill="1" applyAlignment="1">
      <alignment horizontal="left"/>
    </xf>
    <xf numFmtId="41" fontId="1" fillId="2" borderId="0" xfId="0" applyFont="1" applyFill="1" applyAlignment="1">
      <alignment/>
    </xf>
    <xf numFmtId="41" fontId="14" fillId="2" borderId="4" xfId="0" applyFont="1" applyFill="1" applyBorder="1" applyAlignment="1">
      <alignment horizontal="center" vertical="center" wrapText="1"/>
    </xf>
    <xf numFmtId="41" fontId="14" fillId="2" borderId="0" xfId="0" applyFont="1" applyFill="1" applyBorder="1" applyAlignment="1">
      <alignment horizontal="center" vertical="center" wrapText="1"/>
    </xf>
    <xf numFmtId="41" fontId="14" fillId="2" borderId="2" xfId="0" applyFont="1" applyFill="1" applyBorder="1" applyAlignment="1">
      <alignment horizontal="center" vertical="center" wrapText="1"/>
    </xf>
    <xf numFmtId="41" fontId="14" fillId="2" borderId="1" xfId="0" applyFont="1" applyFill="1" applyBorder="1" applyAlignment="1">
      <alignment horizontal="center"/>
    </xf>
    <xf numFmtId="41" fontId="4" fillId="0" borderId="0" xfId="0" applyFont="1" applyBorder="1" applyAlignment="1">
      <alignment horizontal="center" vertical="top" wrapText="1"/>
    </xf>
    <xf numFmtId="41" fontId="7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95">
      <selection activeCell="D111" sqref="D111"/>
    </sheetView>
  </sheetViews>
  <sheetFormatPr defaultColWidth="9.140625" defaultRowHeight="21.75"/>
  <cols>
    <col min="1" max="1" width="45.7109375" style="0" customWidth="1"/>
    <col min="2" max="2" width="12.7109375" style="0" customWidth="1"/>
    <col min="3" max="3" width="1.7109375" style="0" customWidth="1"/>
    <col min="4" max="4" width="16.140625" style="0" customWidth="1"/>
    <col min="5" max="5" width="1.7109375" style="0" customWidth="1"/>
    <col min="6" max="6" width="16.140625" style="0" customWidth="1"/>
  </cols>
  <sheetData>
    <row r="1" spans="1:6" ht="23.25">
      <c r="A1" s="87" t="s">
        <v>57</v>
      </c>
      <c r="B1" s="87"/>
      <c r="C1" s="87"/>
      <c r="D1" s="87"/>
      <c r="E1" s="87"/>
      <c r="F1" s="87"/>
    </row>
    <row r="2" spans="1:6" ht="23.25">
      <c r="A2" s="87" t="s">
        <v>0</v>
      </c>
      <c r="B2" s="87"/>
      <c r="C2" s="87"/>
      <c r="D2" s="87"/>
      <c r="E2" s="87"/>
      <c r="F2" s="87"/>
    </row>
    <row r="3" spans="1:6" ht="23.25">
      <c r="A3" s="87" t="s">
        <v>122</v>
      </c>
      <c r="B3" s="87"/>
      <c r="C3" s="87"/>
      <c r="D3" s="87"/>
      <c r="E3" s="87"/>
      <c r="F3" s="87"/>
    </row>
    <row r="4" ht="21.75">
      <c r="A4" s="2"/>
    </row>
    <row r="5" spans="1:6" ht="23.25">
      <c r="A5" s="87" t="s">
        <v>53</v>
      </c>
      <c r="B5" s="87"/>
      <c r="C5" s="87"/>
      <c r="D5" s="87"/>
      <c r="E5" s="87"/>
      <c r="F5" s="87"/>
    </row>
    <row r="6" spans="1:6" ht="23.25" customHeight="1">
      <c r="A6" s="46"/>
      <c r="B6" s="46"/>
      <c r="C6" s="46"/>
      <c r="D6" s="86" t="s">
        <v>14</v>
      </c>
      <c r="E6" s="86"/>
      <c r="F6" s="86"/>
    </row>
    <row r="7" spans="1:6" ht="23.25" customHeight="1">
      <c r="A7" s="46"/>
      <c r="B7" s="46"/>
      <c r="C7" s="46"/>
      <c r="D7" s="39" t="s">
        <v>107</v>
      </c>
      <c r="E7" s="39"/>
      <c r="F7" s="39" t="s">
        <v>1</v>
      </c>
    </row>
    <row r="8" spans="1:6" ht="23.25" customHeight="1">
      <c r="A8" s="46"/>
      <c r="B8" s="46"/>
      <c r="C8" s="46"/>
      <c r="D8" s="39" t="s">
        <v>123</v>
      </c>
      <c r="E8" s="39"/>
      <c r="F8" s="39" t="s">
        <v>58</v>
      </c>
    </row>
    <row r="9" spans="1:6" ht="23.25" customHeight="1">
      <c r="A9" s="46"/>
      <c r="B9" s="46"/>
      <c r="C9" s="46"/>
      <c r="D9" s="39" t="s">
        <v>13</v>
      </c>
      <c r="E9" s="39"/>
      <c r="F9" s="39"/>
    </row>
    <row r="10" spans="1:6" ht="23.25" customHeight="1">
      <c r="A10" s="39"/>
      <c r="B10" s="49" t="s">
        <v>2</v>
      </c>
      <c r="C10" s="50"/>
      <c r="D10" s="49" t="s">
        <v>3</v>
      </c>
      <c r="E10" s="39"/>
      <c r="F10" s="49" t="s">
        <v>4</v>
      </c>
    </row>
    <row r="11" spans="1:6" ht="23.25" customHeight="1">
      <c r="A11" s="51" t="s">
        <v>5</v>
      </c>
      <c r="B11" s="39"/>
      <c r="C11" s="39"/>
      <c r="D11" s="46"/>
      <c r="E11" s="46"/>
      <c r="F11" s="46"/>
    </row>
    <row r="12" spans="1:6" ht="23.25" customHeight="1">
      <c r="A12" s="46" t="s">
        <v>52</v>
      </c>
      <c r="B12" s="39"/>
      <c r="C12" s="39"/>
      <c r="D12" s="8">
        <v>24066</v>
      </c>
      <c r="E12" s="8"/>
      <c r="F12" s="8">
        <v>7186</v>
      </c>
    </row>
    <row r="13" spans="1:6" ht="23.25" customHeight="1">
      <c r="A13" s="46" t="s">
        <v>63</v>
      </c>
      <c r="B13" s="64" t="s">
        <v>129</v>
      </c>
      <c r="C13" s="39"/>
      <c r="D13" s="8">
        <v>4577</v>
      </c>
      <c r="E13" s="8"/>
      <c r="F13" s="8">
        <v>2789</v>
      </c>
    </row>
    <row r="14" spans="1:6" ht="23.25" customHeight="1">
      <c r="A14" s="46" t="s">
        <v>6</v>
      </c>
      <c r="B14" s="65" t="s">
        <v>100</v>
      </c>
      <c r="C14" s="39"/>
      <c r="D14" s="8">
        <v>6565</v>
      </c>
      <c r="E14" s="8"/>
      <c r="F14" s="8">
        <v>5558</v>
      </c>
    </row>
    <row r="15" spans="1:6" ht="23.25" customHeight="1">
      <c r="A15" s="46" t="s">
        <v>60</v>
      </c>
      <c r="B15" s="39"/>
      <c r="C15" s="39"/>
      <c r="D15" s="8">
        <v>3768</v>
      </c>
      <c r="E15" s="8"/>
      <c r="F15" s="8">
        <v>3551</v>
      </c>
    </row>
    <row r="16" spans="1:6" ht="23.25" customHeight="1">
      <c r="A16" s="46" t="s">
        <v>61</v>
      </c>
      <c r="B16" s="39"/>
      <c r="C16" s="39"/>
      <c r="D16" s="8">
        <v>3238</v>
      </c>
      <c r="E16" s="8"/>
      <c r="F16" s="8">
        <v>2721</v>
      </c>
    </row>
    <row r="17" spans="1:6" ht="23.25" customHeight="1">
      <c r="A17" s="46" t="s">
        <v>62</v>
      </c>
      <c r="B17" s="39"/>
      <c r="C17" s="39"/>
      <c r="D17" s="8">
        <v>2704</v>
      </c>
      <c r="E17" s="8"/>
      <c r="F17" s="8">
        <v>1898</v>
      </c>
    </row>
    <row r="18" spans="1:6" ht="23.25" customHeight="1">
      <c r="A18" s="46" t="s">
        <v>7</v>
      </c>
      <c r="B18" s="39"/>
      <c r="C18" s="39"/>
      <c r="D18" s="20">
        <v>1703</v>
      </c>
      <c r="E18" s="8"/>
      <c r="F18" s="20">
        <v>1284</v>
      </c>
    </row>
    <row r="19" spans="1:6" ht="23.25" customHeight="1">
      <c r="A19" s="51" t="s">
        <v>8</v>
      </c>
      <c r="B19" s="39"/>
      <c r="C19" s="39"/>
      <c r="D19" s="52">
        <f>SUM(D12:D18)</f>
        <v>46621</v>
      </c>
      <c r="E19" s="8"/>
      <c r="F19" s="52">
        <f>SUM(F12:F18)</f>
        <v>24987</v>
      </c>
    </row>
    <row r="20" spans="1:6" ht="23.25" customHeight="1">
      <c r="A20" s="51" t="s">
        <v>9</v>
      </c>
      <c r="B20" s="39"/>
      <c r="C20" s="39"/>
      <c r="D20" s="9"/>
      <c r="E20" s="9"/>
      <c r="F20" s="9"/>
    </row>
    <row r="21" spans="1:6" ht="23.25" customHeight="1">
      <c r="A21" s="46" t="s">
        <v>66</v>
      </c>
      <c r="B21" s="65" t="s">
        <v>101</v>
      </c>
      <c r="C21" s="39"/>
      <c r="D21" s="39" t="s">
        <v>105</v>
      </c>
      <c r="E21" s="9"/>
      <c r="F21" s="39" t="s">
        <v>105</v>
      </c>
    </row>
    <row r="22" spans="1:6" ht="23.25" customHeight="1">
      <c r="A22" s="46" t="s">
        <v>40</v>
      </c>
      <c r="B22" s="65" t="s">
        <v>129</v>
      </c>
      <c r="C22" s="39"/>
      <c r="D22" s="8">
        <v>192155</v>
      </c>
      <c r="E22" s="8"/>
      <c r="F22" s="8">
        <v>207021</v>
      </c>
    </row>
    <row r="23" spans="1:6" ht="23.25" customHeight="1">
      <c r="A23" s="46" t="s">
        <v>41</v>
      </c>
      <c r="B23" s="39"/>
      <c r="C23" s="39"/>
      <c r="D23" s="8">
        <v>63</v>
      </c>
      <c r="E23" s="8"/>
      <c r="F23" s="8">
        <v>260</v>
      </c>
    </row>
    <row r="24" spans="1:6" ht="23.25" customHeight="1">
      <c r="A24" s="51" t="s">
        <v>10</v>
      </c>
      <c r="B24" s="39"/>
      <c r="C24" s="39"/>
      <c r="D24" s="52">
        <f>SUM(D22:D23)</f>
        <v>192218</v>
      </c>
      <c r="E24" s="8"/>
      <c r="F24" s="52">
        <f>SUM(F22:F23)</f>
        <v>207281</v>
      </c>
    </row>
    <row r="25" spans="1:6" ht="22.5" thickBot="1">
      <c r="A25" s="51" t="s">
        <v>11</v>
      </c>
      <c r="B25" s="39"/>
      <c r="C25" s="39"/>
      <c r="D25" s="29">
        <f>+D19+D24</f>
        <v>238839</v>
      </c>
      <c r="E25" s="8"/>
      <c r="F25" s="29">
        <f>+F19+F24</f>
        <v>232268</v>
      </c>
    </row>
    <row r="26" spans="1:6" ht="23.25" customHeight="1" thickTop="1">
      <c r="A26" s="51"/>
      <c r="B26" s="39"/>
      <c r="C26" s="39"/>
      <c r="D26" s="21"/>
      <c r="E26" s="8"/>
      <c r="F26" s="21"/>
    </row>
    <row r="27" spans="1:6" ht="23.25" customHeight="1">
      <c r="A27" s="51"/>
      <c r="B27" s="39"/>
      <c r="C27" s="39"/>
      <c r="D27" s="21"/>
      <c r="E27" s="8"/>
      <c r="F27" s="21"/>
    </row>
    <row r="28" spans="1:6" ht="23.25" customHeight="1">
      <c r="A28" s="51"/>
      <c r="B28" s="39"/>
      <c r="C28" s="39"/>
      <c r="D28" s="21"/>
      <c r="E28" s="8"/>
      <c r="F28" s="21"/>
    </row>
    <row r="29" spans="1:6" ht="23.25" customHeight="1">
      <c r="A29" s="51"/>
      <c r="B29" s="39"/>
      <c r="C29" s="39"/>
      <c r="D29" s="21"/>
      <c r="E29" s="8"/>
      <c r="F29" s="21"/>
    </row>
    <row r="30" spans="1:6" ht="23.25" customHeight="1">
      <c r="A30" s="51"/>
      <c r="B30" s="39"/>
      <c r="C30" s="39"/>
      <c r="D30" s="21"/>
      <c r="E30" s="21"/>
      <c r="F30" s="21"/>
    </row>
    <row r="32" ht="23.25" customHeight="1"/>
    <row r="33" ht="23.25" customHeight="1"/>
    <row r="34" spans="1:6" ht="23.25" customHeight="1">
      <c r="A34" s="14" t="s">
        <v>12</v>
      </c>
      <c r="B34" s="14"/>
      <c r="C34" s="14"/>
      <c r="D34" s="14"/>
      <c r="E34" s="14"/>
      <c r="F34" s="14"/>
    </row>
    <row r="35" spans="1:6" ht="23.25" customHeight="1">
      <c r="A35" s="14"/>
      <c r="B35" s="14"/>
      <c r="C35" s="14"/>
      <c r="D35" s="14"/>
      <c r="E35" s="14"/>
      <c r="F35" s="14"/>
    </row>
    <row r="36" spans="1:6" ht="23.25">
      <c r="A36" s="87" t="s">
        <v>57</v>
      </c>
      <c r="B36" s="87"/>
      <c r="C36" s="87"/>
      <c r="D36" s="87"/>
      <c r="E36" s="87"/>
      <c r="F36" s="87"/>
    </row>
    <row r="37" spans="1:6" ht="23.25">
      <c r="A37" s="87" t="s">
        <v>0</v>
      </c>
      <c r="B37" s="87"/>
      <c r="C37" s="87"/>
      <c r="D37" s="87"/>
      <c r="E37" s="87"/>
      <c r="F37" s="87"/>
    </row>
    <row r="38" spans="1:6" ht="23.25">
      <c r="A38" s="87" t="s">
        <v>122</v>
      </c>
      <c r="B38" s="87"/>
      <c r="C38" s="87"/>
      <c r="D38" s="87"/>
      <c r="E38" s="87"/>
      <c r="F38" s="87"/>
    </row>
    <row r="39" spans="1:6" ht="23.25">
      <c r="A39" s="5"/>
      <c r="B39" s="5"/>
      <c r="C39" s="5"/>
      <c r="D39" s="5"/>
      <c r="E39" s="5"/>
      <c r="F39" s="5"/>
    </row>
    <row r="40" ht="23.25" customHeight="1">
      <c r="A40" s="6" t="s">
        <v>50</v>
      </c>
    </row>
    <row r="41" spans="1:6" ht="23.25" customHeight="1">
      <c r="A41" s="46"/>
      <c r="B41" s="39"/>
      <c r="C41" s="39"/>
      <c r="D41" s="86" t="s">
        <v>14</v>
      </c>
      <c r="E41" s="86"/>
      <c r="F41" s="86"/>
    </row>
    <row r="42" spans="1:6" ht="21.75">
      <c r="A42" s="46"/>
      <c r="B42" s="39"/>
      <c r="C42" s="39"/>
      <c r="D42" s="39" t="s">
        <v>107</v>
      </c>
      <c r="E42" s="39"/>
      <c r="F42" s="39" t="s">
        <v>1</v>
      </c>
    </row>
    <row r="43" spans="1:6" ht="21.75">
      <c r="A43" s="46"/>
      <c r="B43" s="39"/>
      <c r="C43" s="39"/>
      <c r="D43" s="39" t="s">
        <v>123</v>
      </c>
      <c r="E43" s="39"/>
      <c r="F43" s="39" t="s">
        <v>58</v>
      </c>
    </row>
    <row r="44" spans="1:6" ht="21.75" customHeight="1">
      <c r="A44" s="46"/>
      <c r="B44" s="39"/>
      <c r="C44" s="39"/>
      <c r="D44" s="39" t="s">
        <v>13</v>
      </c>
      <c r="E44" s="39"/>
      <c r="F44" s="39"/>
    </row>
    <row r="45" spans="1:6" ht="21.75">
      <c r="A45" s="46"/>
      <c r="B45" s="49" t="s">
        <v>2</v>
      </c>
      <c r="C45" s="54"/>
      <c r="D45" s="49" t="s">
        <v>3</v>
      </c>
      <c r="E45" s="39"/>
      <c r="F45" s="49" t="s">
        <v>4</v>
      </c>
    </row>
    <row r="46" spans="1:6" ht="23.25" customHeight="1">
      <c r="A46" s="51" t="s">
        <v>15</v>
      </c>
      <c r="B46" s="39"/>
      <c r="C46" s="39"/>
      <c r="D46" s="14"/>
      <c r="E46" s="14"/>
      <c r="F46" s="14"/>
    </row>
    <row r="47" spans="1:6" ht="23.25" customHeight="1">
      <c r="A47" s="46" t="s">
        <v>33</v>
      </c>
      <c r="B47" s="65" t="s">
        <v>129</v>
      </c>
      <c r="C47" s="39"/>
      <c r="D47" s="16">
        <v>20078</v>
      </c>
      <c r="E47" s="16"/>
      <c r="F47" s="8">
        <v>21007</v>
      </c>
    </row>
    <row r="48" spans="1:6" ht="23.25" customHeight="1">
      <c r="A48" s="46" t="s">
        <v>16</v>
      </c>
      <c r="B48" s="39"/>
      <c r="C48" s="39"/>
      <c r="D48" s="16">
        <v>10420</v>
      </c>
      <c r="E48" s="16"/>
      <c r="F48" s="8">
        <v>8933</v>
      </c>
    </row>
    <row r="49" spans="1:6" ht="23.25" customHeight="1">
      <c r="A49" s="46" t="s">
        <v>22</v>
      </c>
      <c r="B49" s="65" t="s">
        <v>102</v>
      </c>
      <c r="C49" s="39"/>
      <c r="D49" s="39" t="s">
        <v>105</v>
      </c>
      <c r="E49" s="16"/>
      <c r="F49" s="8">
        <v>4319</v>
      </c>
    </row>
    <row r="50" spans="1:6" ht="23.25" customHeight="1">
      <c r="A50" s="46" t="s">
        <v>64</v>
      </c>
      <c r="B50" s="39"/>
      <c r="C50" s="39"/>
      <c r="D50" s="16">
        <v>7911</v>
      </c>
      <c r="E50" s="16"/>
      <c r="F50" s="8">
        <v>4597</v>
      </c>
    </row>
    <row r="51" spans="1:6" ht="23.25" customHeight="1">
      <c r="A51" s="46" t="s">
        <v>65</v>
      </c>
      <c r="B51" s="39"/>
      <c r="C51" s="39"/>
      <c r="D51" s="82">
        <v>7540</v>
      </c>
      <c r="E51" s="16"/>
      <c r="F51" s="8">
        <v>4390</v>
      </c>
    </row>
    <row r="52" spans="1:6" ht="23.25" customHeight="1">
      <c r="A52" s="46" t="s">
        <v>17</v>
      </c>
      <c r="B52" s="39"/>
      <c r="C52" s="39"/>
      <c r="D52" s="82">
        <v>3386</v>
      </c>
      <c r="E52" s="16"/>
      <c r="F52" s="8">
        <v>3032</v>
      </c>
    </row>
    <row r="53" spans="1:6" ht="23.25" customHeight="1">
      <c r="A53" s="51" t="s">
        <v>18</v>
      </c>
      <c r="B53" s="39"/>
      <c r="C53" s="39"/>
      <c r="D53" s="40">
        <f>SUM(D47:D52)</f>
        <v>49335</v>
      </c>
      <c r="E53" s="16"/>
      <c r="F53" s="40">
        <f>SUM(F47:F52)</f>
        <v>46278</v>
      </c>
    </row>
    <row r="54" spans="1:6" ht="23.25" customHeight="1">
      <c r="A54" s="51" t="s">
        <v>19</v>
      </c>
      <c r="B54" s="39"/>
      <c r="C54" s="39"/>
      <c r="D54" s="14"/>
      <c r="E54" s="14"/>
      <c r="F54" s="14"/>
    </row>
    <row r="55" spans="1:6" ht="23.25" customHeight="1">
      <c r="A55" s="46" t="s">
        <v>67</v>
      </c>
      <c r="B55" s="65" t="s">
        <v>102</v>
      </c>
      <c r="C55" s="39"/>
      <c r="D55" s="39" t="s">
        <v>105</v>
      </c>
      <c r="E55" s="16"/>
      <c r="F55" s="20">
        <v>9268</v>
      </c>
    </row>
    <row r="56" spans="1:6" ht="23.25" customHeight="1">
      <c r="A56" s="51" t="s">
        <v>20</v>
      </c>
      <c r="B56" s="39"/>
      <c r="C56" s="39"/>
      <c r="D56" s="83" t="s">
        <v>105</v>
      </c>
      <c r="E56" s="16"/>
      <c r="F56" s="8">
        <f>SUM(F55)</f>
        <v>9268</v>
      </c>
    </row>
    <row r="57" spans="1:6" ht="23.25" customHeight="1">
      <c r="A57" s="51" t="s">
        <v>21</v>
      </c>
      <c r="B57" s="39"/>
      <c r="C57" s="39"/>
      <c r="D57" s="15">
        <f>D53</f>
        <v>49335</v>
      </c>
      <c r="E57" s="16"/>
      <c r="F57" s="15">
        <f>+F53+F56</f>
        <v>55546</v>
      </c>
    </row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>
      <c r="A69" s="14" t="s">
        <v>12</v>
      </c>
    </row>
    <row r="70" spans="2:6" ht="23.25" customHeight="1">
      <c r="B70" s="55"/>
      <c r="C70" s="39"/>
      <c r="D70" s="53"/>
      <c r="E70" s="16"/>
      <c r="F70" s="53"/>
    </row>
    <row r="71" spans="1:6" ht="23.25">
      <c r="A71" s="87" t="s">
        <v>57</v>
      </c>
      <c r="B71" s="87"/>
      <c r="C71" s="87"/>
      <c r="D71" s="87"/>
      <c r="E71" s="87"/>
      <c r="F71" s="87"/>
    </row>
    <row r="72" spans="1:6" ht="23.25">
      <c r="A72" s="87" t="s">
        <v>0</v>
      </c>
      <c r="B72" s="87"/>
      <c r="C72" s="87"/>
      <c r="D72" s="87"/>
      <c r="E72" s="87"/>
      <c r="F72" s="87"/>
    </row>
    <row r="73" spans="1:6" ht="23.25">
      <c r="A73" s="87" t="s">
        <v>122</v>
      </c>
      <c r="B73" s="87"/>
      <c r="C73" s="87"/>
      <c r="D73" s="87"/>
      <c r="E73" s="87"/>
      <c r="F73" s="87"/>
    </row>
    <row r="75" ht="23.25" customHeight="1">
      <c r="A75" s="6" t="s">
        <v>120</v>
      </c>
    </row>
    <row r="76" spans="1:6" ht="23.25" customHeight="1">
      <c r="A76" s="46"/>
      <c r="B76" s="39"/>
      <c r="C76" s="39"/>
      <c r="D76" s="86" t="s">
        <v>14</v>
      </c>
      <c r="E76" s="86"/>
      <c r="F76" s="86"/>
    </row>
    <row r="77" spans="1:6" ht="23.25" customHeight="1">
      <c r="A77" s="46"/>
      <c r="B77" s="39"/>
      <c r="C77" s="39"/>
      <c r="D77" s="39" t="s">
        <v>107</v>
      </c>
      <c r="E77" s="39"/>
      <c r="F77" s="39" t="s">
        <v>1</v>
      </c>
    </row>
    <row r="78" spans="1:6" ht="23.25" customHeight="1">
      <c r="A78" s="46"/>
      <c r="B78" s="39"/>
      <c r="C78" s="39"/>
      <c r="D78" s="39" t="s">
        <v>123</v>
      </c>
      <c r="E78" s="39"/>
      <c r="F78" s="39" t="s">
        <v>58</v>
      </c>
    </row>
    <row r="79" spans="1:6" ht="23.25" customHeight="1">
      <c r="A79" s="46"/>
      <c r="B79" s="39"/>
      <c r="C79" s="39"/>
      <c r="D79" s="39" t="s">
        <v>13</v>
      </c>
      <c r="E79" s="39"/>
      <c r="F79" s="39"/>
    </row>
    <row r="80" spans="1:6" ht="23.25" customHeight="1">
      <c r="A80" s="46"/>
      <c r="B80" s="49" t="s">
        <v>2</v>
      </c>
      <c r="C80" s="54"/>
      <c r="D80" s="49" t="s">
        <v>3</v>
      </c>
      <c r="E80" s="39"/>
      <c r="F80" s="49" t="s">
        <v>4</v>
      </c>
    </row>
    <row r="81" spans="1:6" ht="23.25" customHeight="1">
      <c r="A81" s="51" t="s">
        <v>37</v>
      </c>
      <c r="B81" s="55"/>
      <c r="C81" s="39"/>
      <c r="D81" s="55"/>
      <c r="E81" s="48"/>
      <c r="F81" s="55"/>
    </row>
    <row r="82" spans="1:6" ht="23.25" customHeight="1">
      <c r="A82" s="46" t="s">
        <v>54</v>
      </c>
      <c r="B82" s="55"/>
      <c r="C82" s="39"/>
      <c r="D82" s="53"/>
      <c r="E82" s="16"/>
      <c r="F82" s="53"/>
    </row>
    <row r="83" spans="1:6" ht="23.25" customHeight="1">
      <c r="A83" s="46" t="s">
        <v>68</v>
      </c>
      <c r="B83" s="55"/>
      <c r="C83" s="39"/>
      <c r="D83" s="53"/>
      <c r="E83" s="16"/>
      <c r="F83" s="53"/>
    </row>
    <row r="84" spans="1:6" ht="23.25" customHeight="1">
      <c r="A84" s="46" t="s">
        <v>69</v>
      </c>
      <c r="B84" s="55"/>
      <c r="C84" s="39"/>
      <c r="D84" s="53"/>
      <c r="E84" s="16"/>
      <c r="F84" s="53"/>
    </row>
    <row r="85" spans="1:6" ht="23.25" customHeight="1">
      <c r="A85" s="46" t="s">
        <v>70</v>
      </c>
      <c r="B85" s="55"/>
      <c r="C85" s="39"/>
      <c r="D85" s="8">
        <v>120000</v>
      </c>
      <c r="E85" s="16"/>
      <c r="F85" s="8">
        <v>120000</v>
      </c>
    </row>
    <row r="86" spans="1:6" ht="23.25" customHeight="1">
      <c r="A86" s="46" t="s">
        <v>71</v>
      </c>
      <c r="B86" s="55"/>
      <c r="C86" s="39"/>
      <c r="D86" s="47"/>
      <c r="E86" s="16"/>
      <c r="F86" s="47"/>
    </row>
    <row r="87" spans="1:6" ht="23.25" customHeight="1">
      <c r="A87" s="46" t="s">
        <v>72</v>
      </c>
      <c r="B87" s="55"/>
      <c r="C87" s="39"/>
      <c r="D87" s="8">
        <v>35887</v>
      </c>
      <c r="E87" s="16"/>
      <c r="F87" s="8">
        <v>35887</v>
      </c>
    </row>
    <row r="88" spans="1:6" ht="23.25" customHeight="1">
      <c r="A88" s="46" t="s">
        <v>73</v>
      </c>
      <c r="B88" s="80" t="s">
        <v>103</v>
      </c>
      <c r="C88" s="39"/>
      <c r="D88" s="47"/>
      <c r="E88" s="16"/>
      <c r="F88" s="47"/>
    </row>
    <row r="89" spans="1:6" ht="23.25" customHeight="1">
      <c r="A89" s="46" t="s">
        <v>111</v>
      </c>
      <c r="B89" s="55"/>
      <c r="C89" s="39"/>
      <c r="D89" s="47"/>
      <c r="E89" s="16"/>
      <c r="F89" s="47"/>
    </row>
    <row r="90" spans="1:6" ht="23.25" customHeight="1">
      <c r="A90" s="46" t="s">
        <v>119</v>
      </c>
      <c r="B90" s="55"/>
      <c r="C90" s="39"/>
      <c r="D90" s="8">
        <v>1042</v>
      </c>
      <c r="E90" s="16"/>
      <c r="F90" s="39" t="s">
        <v>105</v>
      </c>
    </row>
    <row r="91" spans="1:6" ht="23.25" customHeight="1">
      <c r="A91" s="46" t="s">
        <v>55</v>
      </c>
      <c r="B91" s="55"/>
      <c r="C91" s="39"/>
      <c r="D91" s="8">
        <v>32575</v>
      </c>
      <c r="E91" s="16"/>
      <c r="F91" s="8">
        <v>20835</v>
      </c>
    </row>
    <row r="92" spans="1:6" ht="23.25" customHeight="1">
      <c r="A92" s="51" t="s">
        <v>38</v>
      </c>
      <c r="B92" s="55"/>
      <c r="C92" s="39"/>
      <c r="D92" s="15">
        <f>SUM(D85:D91)</f>
        <v>189504</v>
      </c>
      <c r="E92" s="16"/>
      <c r="F92" s="15">
        <f>SUM(F85:F91)</f>
        <v>176722</v>
      </c>
    </row>
    <row r="93" spans="1:6" ht="23.25" customHeight="1" thickBot="1">
      <c r="A93" s="51" t="s">
        <v>42</v>
      </c>
      <c r="B93" s="55"/>
      <c r="C93" s="39"/>
      <c r="D93" s="29">
        <f>+D57+D92</f>
        <v>238839</v>
      </c>
      <c r="E93" s="16"/>
      <c r="F93" s="29">
        <f>+F57+F92</f>
        <v>232268</v>
      </c>
    </row>
    <row r="94" spans="1:6" ht="23.25" customHeight="1" thickTop="1">
      <c r="A94" s="13"/>
      <c r="B94" s="14"/>
      <c r="C94" s="14"/>
      <c r="D94" s="22"/>
      <c r="E94" s="16"/>
      <c r="F94" s="22"/>
    </row>
    <row r="95" spans="1:6" ht="23.25" customHeight="1">
      <c r="A95" s="13"/>
      <c r="B95" s="14"/>
      <c r="C95" s="14"/>
      <c r="D95" s="22"/>
      <c r="E95" s="16"/>
      <c r="F95" s="22"/>
    </row>
    <row r="96" spans="1:6" ht="23.25" customHeight="1">
      <c r="A96" s="13"/>
      <c r="B96" s="14"/>
      <c r="C96" s="14"/>
      <c r="D96" s="22"/>
      <c r="E96" s="16"/>
      <c r="F96" s="22"/>
    </row>
    <row r="97" spans="1:6" ht="23.25" customHeight="1">
      <c r="A97" s="13"/>
      <c r="B97" s="14"/>
      <c r="C97" s="14"/>
      <c r="D97" s="22"/>
      <c r="E97" s="16"/>
      <c r="F97" s="22"/>
    </row>
    <row r="98" spans="1:6" ht="23.25" customHeight="1">
      <c r="A98" s="13"/>
      <c r="B98" s="14"/>
      <c r="C98" s="14"/>
      <c r="D98" s="22"/>
      <c r="E98" s="16"/>
      <c r="F98" s="22"/>
    </row>
    <row r="99" spans="1:6" ht="23.25" customHeight="1">
      <c r="A99" s="13"/>
      <c r="B99" s="14"/>
      <c r="C99" s="14"/>
      <c r="D99" s="22"/>
      <c r="E99" s="16"/>
      <c r="F99" s="22"/>
    </row>
    <row r="100" spans="1:6" ht="23.25" customHeight="1">
      <c r="A100" s="13"/>
      <c r="B100" s="14"/>
      <c r="C100" s="14"/>
      <c r="D100" s="22"/>
      <c r="E100" s="16"/>
      <c r="F100" s="22"/>
    </row>
    <row r="101" spans="1:6" ht="23.25" customHeight="1">
      <c r="A101" s="13"/>
      <c r="B101" s="14"/>
      <c r="C101" s="14"/>
      <c r="D101" s="22"/>
      <c r="E101" s="16"/>
      <c r="F101" s="22"/>
    </row>
    <row r="102" spans="1:12" ht="23.25" customHeight="1">
      <c r="A102" s="36"/>
      <c r="B102" s="33"/>
      <c r="C102" s="33"/>
      <c r="D102" s="33"/>
      <c r="E102" s="33"/>
      <c r="F102" s="33"/>
      <c r="G102" s="30"/>
      <c r="H102" s="30"/>
      <c r="I102" s="30"/>
      <c r="J102" s="30"/>
      <c r="K102" s="30"/>
      <c r="L102" s="30"/>
    </row>
    <row r="103" spans="1:12" ht="23.25" customHeight="1">
      <c r="A103" s="30" t="s">
        <v>12</v>
      </c>
      <c r="B103" s="33"/>
      <c r="C103" s="33"/>
      <c r="D103" s="33"/>
      <c r="E103" s="33"/>
      <c r="F103" s="33"/>
      <c r="G103" s="30"/>
      <c r="H103" s="30"/>
      <c r="I103" s="30"/>
      <c r="J103" s="30"/>
      <c r="K103" s="30"/>
      <c r="L103" s="30"/>
    </row>
    <row r="104" spans="2:6" ht="23.25" customHeight="1">
      <c r="B104" s="34"/>
      <c r="C104" s="34"/>
      <c r="D104" s="34"/>
      <c r="E104" s="34"/>
      <c r="F104" s="34"/>
    </row>
  </sheetData>
  <mergeCells count="13">
    <mergeCell ref="D76:F76"/>
    <mergeCell ref="A36:F36"/>
    <mergeCell ref="A37:F37"/>
    <mergeCell ref="A38:F38"/>
    <mergeCell ref="D41:F41"/>
    <mergeCell ref="A71:F71"/>
    <mergeCell ref="A72:F72"/>
    <mergeCell ref="A73:F73"/>
    <mergeCell ref="D6:F6"/>
    <mergeCell ref="A1:F1"/>
    <mergeCell ref="A2:F2"/>
    <mergeCell ref="A3:F3"/>
    <mergeCell ref="A5:F5"/>
  </mergeCells>
  <printOptions horizontalCentered="1"/>
  <pageMargins left="0.61" right="0.27" top="0.73" bottom="0.4" header="0.5" footer="0.5"/>
  <pageSetup firstPageNumber="2" useFirstPageNumber="1" horizontalDpi="600" verticalDpi="600" orientation="portrait" paperSize="9" r:id="rId1"/>
  <headerFooter alignWithMargins="0">
    <oddFooter>&amp;R&amp;"Angsana New,Regular"&amp;P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1">
      <selection activeCell="A4" sqref="A4"/>
    </sheetView>
  </sheetViews>
  <sheetFormatPr defaultColWidth="9.140625" defaultRowHeight="21.75"/>
  <cols>
    <col min="1" max="1" width="31.7109375" style="0" customWidth="1"/>
    <col min="2" max="2" width="9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</cols>
  <sheetData>
    <row r="1" spans="1:8" ht="23.25">
      <c r="A1" s="87" t="s">
        <v>57</v>
      </c>
      <c r="B1" s="87"/>
      <c r="C1" s="87"/>
      <c r="D1" s="87"/>
      <c r="E1" s="87"/>
      <c r="F1" s="87"/>
      <c r="G1" s="87"/>
      <c r="H1" s="63" t="s">
        <v>117</v>
      </c>
    </row>
    <row r="2" spans="1:9" ht="23.25">
      <c r="A2" s="1" t="s">
        <v>47</v>
      </c>
      <c r="B2" s="5"/>
      <c r="C2" s="5"/>
      <c r="D2" s="5"/>
      <c r="E2" s="5"/>
      <c r="F2" s="5"/>
      <c r="G2" s="5"/>
      <c r="H2" s="5"/>
      <c r="I2" s="63" t="s">
        <v>118</v>
      </c>
    </row>
    <row r="3" spans="1:8" ht="23.25">
      <c r="A3" s="87" t="s">
        <v>141</v>
      </c>
      <c r="B3" s="87"/>
      <c r="C3" s="87"/>
      <c r="D3" s="87"/>
      <c r="E3" s="87"/>
      <c r="F3" s="87"/>
      <c r="G3" s="87"/>
      <c r="H3" s="87"/>
    </row>
    <row r="4" s="14" customFormat="1" ht="21"/>
    <row r="5" spans="4:10" s="14" customFormat="1" ht="21">
      <c r="D5" s="86" t="s">
        <v>109</v>
      </c>
      <c r="E5" s="86"/>
      <c r="F5" s="86"/>
      <c r="G5" s="86"/>
      <c r="H5" s="86"/>
      <c r="I5" s="86"/>
      <c r="J5" s="86"/>
    </row>
    <row r="6" spans="4:10" s="14" customFormat="1" ht="21">
      <c r="D6" s="88" t="s">
        <v>108</v>
      </c>
      <c r="E6" s="88"/>
      <c r="F6" s="88"/>
      <c r="H6" s="88" t="s">
        <v>130</v>
      </c>
      <c r="I6" s="88"/>
      <c r="J6" s="88"/>
    </row>
    <row r="7" spans="4:10" s="14" customFormat="1" ht="21">
      <c r="D7" s="86" t="s">
        <v>124</v>
      </c>
      <c r="E7" s="86"/>
      <c r="F7" s="86"/>
      <c r="H7" s="86" t="s">
        <v>124</v>
      </c>
      <c r="I7" s="86"/>
      <c r="J7" s="86"/>
    </row>
    <row r="8" spans="1:10" ht="23.25" customHeight="1">
      <c r="A8" s="46"/>
      <c r="B8" s="49" t="s">
        <v>2</v>
      </c>
      <c r="C8" s="55"/>
      <c r="D8" s="56" t="s">
        <v>88</v>
      </c>
      <c r="E8" s="7"/>
      <c r="F8" s="56" t="s">
        <v>87</v>
      </c>
      <c r="G8" s="55"/>
      <c r="H8" s="56" t="s">
        <v>88</v>
      </c>
      <c r="I8" s="7"/>
      <c r="J8" s="56" t="s">
        <v>87</v>
      </c>
    </row>
    <row r="9" spans="1:10" ht="23.25" customHeight="1">
      <c r="A9" s="51" t="s">
        <v>23</v>
      </c>
      <c r="B9" s="39"/>
      <c r="C9" s="39"/>
      <c r="D9" s="39"/>
      <c r="E9" s="39"/>
      <c r="F9" s="39"/>
      <c r="G9" s="39"/>
      <c r="H9" s="14"/>
      <c r="I9" s="14"/>
      <c r="J9" s="14"/>
    </row>
    <row r="10" spans="1:10" ht="23.25" customHeight="1">
      <c r="A10" s="46" t="s">
        <v>97</v>
      </c>
      <c r="B10" s="65" t="s">
        <v>99</v>
      </c>
      <c r="C10" s="65"/>
      <c r="D10" s="16">
        <v>60911</v>
      </c>
      <c r="E10" s="16"/>
      <c r="F10" s="8">
        <v>52896</v>
      </c>
      <c r="G10" s="39"/>
      <c r="H10" s="16">
        <v>166518</v>
      </c>
      <c r="I10" s="16"/>
      <c r="J10" s="8">
        <v>153542</v>
      </c>
    </row>
    <row r="11" spans="1:10" ht="23.25" customHeight="1">
      <c r="A11" s="46" t="s">
        <v>139</v>
      </c>
      <c r="B11" s="65" t="s">
        <v>101</v>
      </c>
      <c r="C11" s="65"/>
      <c r="D11" s="16">
        <v>6000</v>
      </c>
      <c r="E11" s="16"/>
      <c r="F11" s="39" t="s">
        <v>105</v>
      </c>
      <c r="G11" s="39"/>
      <c r="H11" s="16">
        <v>6000</v>
      </c>
      <c r="I11" s="16"/>
      <c r="J11" s="39" t="s">
        <v>105</v>
      </c>
    </row>
    <row r="12" spans="1:10" ht="23.25" customHeight="1">
      <c r="A12" s="46" t="s">
        <v>24</v>
      </c>
      <c r="B12" s="39"/>
      <c r="C12" s="39"/>
      <c r="D12" s="22">
        <v>263</v>
      </c>
      <c r="E12" s="22"/>
      <c r="F12" s="8">
        <v>211</v>
      </c>
      <c r="G12" s="39"/>
      <c r="H12" s="22">
        <v>759</v>
      </c>
      <c r="I12" s="22"/>
      <c r="J12" s="8">
        <v>698</v>
      </c>
    </row>
    <row r="13" spans="1:10" ht="23.25" customHeight="1">
      <c r="A13" s="51" t="s">
        <v>25</v>
      </c>
      <c r="B13" s="39"/>
      <c r="C13" s="39"/>
      <c r="D13" s="40">
        <f>SUM(D10:D12)</f>
        <v>67174</v>
      </c>
      <c r="E13" s="16"/>
      <c r="F13" s="40">
        <f>SUM(F10:F12)</f>
        <v>53107</v>
      </c>
      <c r="G13" s="39"/>
      <c r="H13" s="40">
        <f>SUM(H10:H12)</f>
        <v>173277</v>
      </c>
      <c r="I13" s="16"/>
      <c r="J13" s="40">
        <f>SUM(J10:J12)</f>
        <v>154240</v>
      </c>
    </row>
    <row r="14" spans="1:10" ht="23.25" customHeight="1">
      <c r="A14" s="46"/>
      <c r="B14" s="39"/>
      <c r="C14" s="39"/>
      <c r="D14" s="22"/>
      <c r="E14" s="22"/>
      <c r="F14" s="22"/>
      <c r="G14" s="39"/>
      <c r="H14" s="22"/>
      <c r="I14" s="22"/>
      <c r="J14" s="22"/>
    </row>
    <row r="15" spans="1:10" ht="23.25" customHeight="1">
      <c r="A15" s="51" t="s">
        <v>26</v>
      </c>
      <c r="B15" s="39"/>
      <c r="C15" s="39"/>
      <c r="D15" s="16"/>
      <c r="E15" s="16"/>
      <c r="F15" s="16"/>
      <c r="G15" s="39"/>
      <c r="H15" s="16"/>
      <c r="I15" s="16"/>
      <c r="J15" s="16"/>
    </row>
    <row r="16" spans="1:10" ht="23.25" customHeight="1">
      <c r="A16" s="46" t="s">
        <v>98</v>
      </c>
      <c r="B16" s="39"/>
      <c r="C16" s="39"/>
      <c r="D16" s="16">
        <v>42517</v>
      </c>
      <c r="E16" s="16"/>
      <c r="F16" s="8">
        <v>37609</v>
      </c>
      <c r="G16" s="39"/>
      <c r="H16" s="16">
        <v>117708</v>
      </c>
      <c r="I16" s="16"/>
      <c r="J16" s="8">
        <v>107774</v>
      </c>
    </row>
    <row r="17" spans="1:10" ht="23.25" customHeight="1">
      <c r="A17" s="46" t="s">
        <v>86</v>
      </c>
      <c r="B17" s="39"/>
      <c r="C17" s="39"/>
      <c r="D17" s="16">
        <v>9909</v>
      </c>
      <c r="E17" s="16"/>
      <c r="F17" s="8">
        <v>9992</v>
      </c>
      <c r="G17" s="39"/>
      <c r="H17" s="16">
        <v>29547</v>
      </c>
      <c r="I17" s="16"/>
      <c r="J17" s="8">
        <v>28112</v>
      </c>
    </row>
    <row r="18" spans="1:10" ht="23.25" customHeight="1">
      <c r="A18" s="51" t="s">
        <v>27</v>
      </c>
      <c r="B18" s="39"/>
      <c r="C18" s="39"/>
      <c r="D18" s="17">
        <f>SUM(D16:D17)</f>
        <v>52426</v>
      </c>
      <c r="E18" s="16"/>
      <c r="F18" s="41">
        <f>SUM(F16:F17)</f>
        <v>47601</v>
      </c>
      <c r="G18" s="39"/>
      <c r="H18" s="17">
        <f>SUM(H16:H17)</f>
        <v>147255</v>
      </c>
      <c r="I18" s="16"/>
      <c r="J18" s="41">
        <f>SUM(J16:J17)</f>
        <v>135886</v>
      </c>
    </row>
    <row r="19" spans="1:10" ht="23.25" customHeight="1">
      <c r="A19" s="46"/>
      <c r="B19" s="39"/>
      <c r="C19" s="39"/>
      <c r="D19" s="16"/>
      <c r="E19" s="16"/>
      <c r="F19" s="16"/>
      <c r="G19" s="39"/>
      <c r="H19" s="16"/>
      <c r="I19" s="16"/>
      <c r="J19" s="16"/>
    </row>
    <row r="20" spans="1:10" ht="23.25" customHeight="1">
      <c r="A20" s="51" t="s">
        <v>59</v>
      </c>
      <c r="B20" s="39"/>
      <c r="C20" s="39"/>
      <c r="D20" s="42">
        <f>+D13-D18</f>
        <v>14748</v>
      </c>
      <c r="E20" s="16"/>
      <c r="F20" s="42">
        <f>+F13-F18</f>
        <v>5506</v>
      </c>
      <c r="G20" s="39"/>
      <c r="H20" s="42">
        <f>+H13-H18</f>
        <v>26022</v>
      </c>
      <c r="I20" s="16"/>
      <c r="J20" s="42">
        <f>+J13-J18</f>
        <v>18354</v>
      </c>
    </row>
    <row r="21" spans="1:10" ht="23.25" customHeight="1">
      <c r="A21" s="51" t="s">
        <v>28</v>
      </c>
      <c r="B21" s="39"/>
      <c r="C21" s="39"/>
      <c r="D21" s="42">
        <v>288</v>
      </c>
      <c r="E21" s="16"/>
      <c r="F21" s="42">
        <v>847</v>
      </c>
      <c r="G21" s="39"/>
      <c r="H21" s="42">
        <v>1240</v>
      </c>
      <c r="I21" s="16"/>
      <c r="J21" s="42">
        <v>3289</v>
      </c>
    </row>
    <row r="22" spans="1:10" ht="23.25" customHeight="1" thickBot="1">
      <c r="A22" s="51" t="s">
        <v>74</v>
      </c>
      <c r="B22" s="39"/>
      <c r="C22" s="39"/>
      <c r="D22" s="43">
        <f>+D20-D21</f>
        <v>14460</v>
      </c>
      <c r="E22" s="16"/>
      <c r="F22" s="43">
        <f>+F20-F21</f>
        <v>4659</v>
      </c>
      <c r="G22" s="39"/>
      <c r="H22" s="43">
        <f>+H20-H21</f>
        <v>24782</v>
      </c>
      <c r="I22" s="16"/>
      <c r="J22" s="43">
        <f>+J20-J21</f>
        <v>15065</v>
      </c>
    </row>
    <row r="23" spans="1:10" ht="23.25" customHeight="1" thickBot="1" thickTop="1">
      <c r="A23" s="51" t="s">
        <v>104</v>
      </c>
      <c r="B23" s="14"/>
      <c r="C23" s="14"/>
      <c r="D23" s="44">
        <f>+D22/12000</f>
        <v>1.205</v>
      </c>
      <c r="E23" s="16"/>
      <c r="F23" s="44">
        <f>+F22/12000</f>
        <v>0.38825</v>
      </c>
      <c r="G23" s="14"/>
      <c r="H23" s="44">
        <f>+H22/12000</f>
        <v>2.065166666666667</v>
      </c>
      <c r="I23" s="16"/>
      <c r="J23" s="44">
        <f>+J22/12000</f>
        <v>1.2554166666666666</v>
      </c>
    </row>
    <row r="24" spans="1:10" ht="23.25" customHeight="1" thickBot="1" thickTop="1">
      <c r="A24" s="81" t="s">
        <v>110</v>
      </c>
      <c r="B24" s="14"/>
      <c r="C24" s="14"/>
      <c r="D24" s="66">
        <v>12000</v>
      </c>
      <c r="E24" s="14"/>
      <c r="F24" s="66">
        <v>12000</v>
      </c>
      <c r="G24" s="14"/>
      <c r="H24" s="66">
        <v>12000</v>
      </c>
      <c r="I24" s="16"/>
      <c r="J24" s="66">
        <v>12000</v>
      </c>
    </row>
    <row r="25" spans="1:10" ht="23.25" customHeight="1" thickTop="1">
      <c r="A25" s="13"/>
      <c r="B25" s="14"/>
      <c r="C25" s="14"/>
      <c r="D25" s="14"/>
      <c r="E25" s="14"/>
      <c r="F25" s="14"/>
      <c r="G25" s="14"/>
      <c r="H25" s="22"/>
      <c r="I25" s="16"/>
      <c r="J25" s="22"/>
    </row>
    <row r="26" spans="1:10" ht="23.25" customHeight="1">
      <c r="A26" s="13"/>
      <c r="B26" s="14"/>
      <c r="C26" s="14"/>
      <c r="D26" s="14"/>
      <c r="E26" s="14"/>
      <c r="F26" s="14"/>
      <c r="G26" s="14"/>
      <c r="H26" s="22"/>
      <c r="I26" s="16"/>
      <c r="J26" s="22"/>
    </row>
    <row r="27" spans="1:10" ht="23.25" customHeight="1">
      <c r="A27" s="13"/>
      <c r="B27" s="14"/>
      <c r="C27" s="14"/>
      <c r="D27" s="14"/>
      <c r="E27" s="14"/>
      <c r="F27" s="14"/>
      <c r="G27" s="14"/>
      <c r="H27" s="22"/>
      <c r="I27" s="16"/>
      <c r="J27" s="22"/>
    </row>
    <row r="28" spans="1:10" ht="23.25" customHeight="1">
      <c r="A28" s="13"/>
      <c r="B28" s="14"/>
      <c r="C28" s="14"/>
      <c r="D28" s="14"/>
      <c r="E28" s="14"/>
      <c r="F28" s="14"/>
      <c r="G28" s="14"/>
      <c r="H28" s="22"/>
      <c r="I28" s="16"/>
      <c r="J28" s="22"/>
    </row>
    <row r="29" spans="1:10" ht="23.25" customHeight="1">
      <c r="A29" s="13"/>
      <c r="B29" s="14"/>
      <c r="C29" s="14"/>
      <c r="D29" s="14"/>
      <c r="E29" s="14"/>
      <c r="F29" s="14"/>
      <c r="G29" s="14"/>
      <c r="H29" s="22"/>
      <c r="I29" s="16"/>
      <c r="J29" s="22"/>
    </row>
    <row r="30" spans="1:10" ht="23.25" customHeight="1">
      <c r="A30" s="13"/>
      <c r="B30" s="14"/>
      <c r="C30" s="14"/>
      <c r="D30" s="14"/>
      <c r="E30" s="14"/>
      <c r="F30" s="14"/>
      <c r="G30" s="14"/>
      <c r="H30" s="22"/>
      <c r="I30" s="16"/>
      <c r="J30" s="22"/>
    </row>
    <row r="31" spans="1:10" ht="23.25" customHeight="1">
      <c r="A31" s="13"/>
      <c r="B31" s="14"/>
      <c r="C31" s="14"/>
      <c r="D31" s="14"/>
      <c r="E31" s="14"/>
      <c r="F31" s="14"/>
      <c r="G31" s="14"/>
      <c r="H31" s="22"/>
      <c r="I31" s="16"/>
      <c r="J31" s="22"/>
    </row>
    <row r="32" spans="1:10" ht="23.25" customHeight="1">
      <c r="A32" s="13"/>
      <c r="B32" s="14"/>
      <c r="C32" s="14"/>
      <c r="D32" s="14"/>
      <c r="E32" s="14"/>
      <c r="F32" s="14"/>
      <c r="G32" s="14"/>
      <c r="H32" s="22"/>
      <c r="I32" s="16"/>
      <c r="J32" s="22"/>
    </row>
    <row r="33" spans="1:16" ht="23.25" customHeight="1">
      <c r="A33" s="36"/>
      <c r="B33" s="33"/>
      <c r="C33" s="33"/>
      <c r="D33" s="33"/>
      <c r="E33" s="33"/>
      <c r="F33" s="33"/>
      <c r="G33" s="33"/>
      <c r="H33" s="33"/>
      <c r="I33" s="33"/>
      <c r="J33" s="33"/>
      <c r="K33" s="30"/>
      <c r="L33" s="30"/>
      <c r="M33" s="30"/>
      <c r="N33" s="30"/>
      <c r="O33" s="30"/>
      <c r="P33" s="30"/>
    </row>
    <row r="34" spans="1:10" ht="23.25" customHeight="1">
      <c r="A34" s="30" t="s">
        <v>12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2:10" ht="23.25" customHeight="1">
      <c r="B35" s="35"/>
      <c r="C35" s="35"/>
      <c r="D35" s="35"/>
      <c r="E35" s="35"/>
      <c r="F35" s="35"/>
      <c r="G35" s="35"/>
      <c r="H35" s="35"/>
      <c r="I35" s="35"/>
      <c r="J35" s="35"/>
    </row>
  </sheetData>
  <mergeCells count="7">
    <mergeCell ref="A1:G1"/>
    <mergeCell ref="A3:H3"/>
    <mergeCell ref="D6:F6"/>
    <mergeCell ref="D7:F7"/>
    <mergeCell ref="D5:J5"/>
    <mergeCell ref="H6:J6"/>
    <mergeCell ref="H7:J7"/>
  </mergeCells>
  <printOptions horizontalCentered="1"/>
  <pageMargins left="0.61" right="0.27" top="0.73" bottom="0.4" header="0.5" footer="0.5"/>
  <pageSetup firstPageNumber="5" useFirstPageNumber="1" horizontalDpi="600" verticalDpi="600" orientation="portrait" paperSize="9" r:id="rId1"/>
  <headerFooter alignWithMargins="0">
    <oddFooter>&amp;R&amp;"Angsana New,Regular"&amp;P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2" sqref="H12"/>
    </sheetView>
  </sheetViews>
  <sheetFormatPr defaultColWidth="9.140625" defaultRowHeight="23.25" customHeight="1"/>
  <cols>
    <col min="1" max="1" width="26.57421875" style="10" customWidth="1"/>
    <col min="2" max="2" width="13.7109375" style="10" customWidth="1"/>
    <col min="3" max="3" width="1.7109375" style="11" customWidth="1"/>
    <col min="4" max="4" width="13.57421875" style="10" customWidth="1"/>
    <col min="5" max="5" width="1.7109375" style="11" customWidth="1"/>
    <col min="6" max="6" width="13.7109375" style="11" customWidth="1"/>
    <col min="7" max="7" width="1.7109375" style="11" customWidth="1"/>
    <col min="8" max="8" width="13.57421875" style="10" customWidth="1"/>
    <col min="9" max="9" width="1.7109375" style="11" customWidth="1"/>
    <col min="10" max="10" width="13.7109375" style="10" customWidth="1"/>
    <col min="11" max="16384" width="9.140625" style="10" customWidth="1"/>
  </cols>
  <sheetData>
    <row r="1" spans="1:8" ht="23.25" customHeight="1">
      <c r="A1" s="87" t="s">
        <v>57</v>
      </c>
      <c r="B1" s="87"/>
      <c r="C1" s="87"/>
      <c r="D1" s="23"/>
      <c r="E1" s="23"/>
      <c r="F1" s="23"/>
      <c r="G1" s="23"/>
      <c r="H1" s="57" t="s">
        <v>114</v>
      </c>
    </row>
    <row r="2" spans="1:10" ht="23.25" customHeight="1">
      <c r="A2" s="90" t="s">
        <v>43</v>
      </c>
      <c r="B2" s="90"/>
      <c r="C2" s="90"/>
      <c r="D2" s="24"/>
      <c r="E2" s="24"/>
      <c r="F2" s="24"/>
      <c r="G2" s="24"/>
      <c r="J2" s="63" t="s">
        <v>113</v>
      </c>
    </row>
    <row r="3" spans="1:9" ht="23.25" customHeight="1">
      <c r="A3" s="91" t="s">
        <v>125</v>
      </c>
      <c r="B3" s="91"/>
      <c r="C3" s="91"/>
      <c r="D3" s="91"/>
      <c r="E3" s="91"/>
      <c r="F3" s="91"/>
      <c r="G3" s="91"/>
      <c r="H3"/>
      <c r="I3" s="38"/>
    </row>
    <row r="4" spans="1:10" ht="23.25" customHeight="1">
      <c r="A4" s="38"/>
      <c r="B4" s="38"/>
      <c r="C4" s="38"/>
      <c r="D4" s="38"/>
      <c r="E4" s="38"/>
      <c r="F4" s="38"/>
      <c r="G4" s="38"/>
      <c r="H4" s="38"/>
      <c r="I4" s="5"/>
      <c r="J4" s="24"/>
    </row>
    <row r="5" spans="1:10" ht="23.25" customHeight="1">
      <c r="A5" s="71"/>
      <c r="B5" s="89" t="s">
        <v>48</v>
      </c>
      <c r="C5" s="89"/>
      <c r="D5" s="89"/>
      <c r="E5" s="89"/>
      <c r="F5" s="89"/>
      <c r="G5" s="89"/>
      <c r="H5" s="89"/>
      <c r="I5" s="89"/>
      <c r="J5" s="89"/>
    </row>
    <row r="6" spans="1:10" ht="22.5" customHeight="1">
      <c r="A6" s="71"/>
      <c r="B6" s="92" t="s">
        <v>45</v>
      </c>
      <c r="C6" s="68"/>
      <c r="D6" s="92" t="s">
        <v>56</v>
      </c>
      <c r="E6" s="68"/>
      <c r="F6" s="95" t="s">
        <v>73</v>
      </c>
      <c r="G6" s="95"/>
      <c r="H6" s="95"/>
      <c r="I6" s="68"/>
      <c r="J6" s="92" t="s">
        <v>44</v>
      </c>
    </row>
    <row r="7" spans="1:10" ht="23.25" customHeight="1">
      <c r="A7" s="71"/>
      <c r="B7" s="93"/>
      <c r="C7" s="68"/>
      <c r="D7" s="93"/>
      <c r="E7" s="68"/>
      <c r="F7" s="68" t="s">
        <v>111</v>
      </c>
      <c r="G7" s="68"/>
      <c r="H7" s="68" t="s">
        <v>55</v>
      </c>
      <c r="I7" s="68"/>
      <c r="J7" s="93"/>
    </row>
    <row r="8" spans="1:10" s="12" customFormat="1" ht="23.25" customHeight="1">
      <c r="A8" s="72"/>
      <c r="B8" s="94"/>
      <c r="C8" s="69"/>
      <c r="D8" s="94"/>
      <c r="E8" s="69"/>
      <c r="F8" s="67" t="s">
        <v>112</v>
      </c>
      <c r="G8" s="70"/>
      <c r="H8" s="78"/>
      <c r="I8" s="70"/>
      <c r="J8" s="94"/>
    </row>
    <row r="9" spans="1:10" ht="23.25" customHeight="1">
      <c r="A9" s="73" t="s">
        <v>75</v>
      </c>
      <c r="B9" s="74">
        <v>120000</v>
      </c>
      <c r="C9" s="74"/>
      <c r="D9" s="74">
        <v>35887</v>
      </c>
      <c r="E9" s="74"/>
      <c r="F9" s="84" t="s">
        <v>105</v>
      </c>
      <c r="G9" s="74"/>
      <c r="H9" s="74">
        <v>20835</v>
      </c>
      <c r="I9" s="74"/>
      <c r="J9" s="74">
        <f>SUM(B9:H9)</f>
        <v>176722</v>
      </c>
    </row>
    <row r="10" spans="1:10" ht="23.25" customHeight="1">
      <c r="A10" s="71" t="s">
        <v>74</v>
      </c>
      <c r="B10" s="84" t="s">
        <v>105</v>
      </c>
      <c r="C10" s="75"/>
      <c r="D10" s="84" t="s">
        <v>105</v>
      </c>
      <c r="E10" s="75"/>
      <c r="F10" s="84" t="s">
        <v>105</v>
      </c>
      <c r="G10" s="75"/>
      <c r="H10" s="74">
        <v>24782</v>
      </c>
      <c r="I10" s="75"/>
      <c r="J10" s="74">
        <f>SUM(B10:H10)</f>
        <v>24782</v>
      </c>
    </row>
    <row r="11" spans="1:10" ht="23.25" customHeight="1">
      <c r="A11" s="71" t="s">
        <v>131</v>
      </c>
      <c r="B11" s="84" t="s">
        <v>105</v>
      </c>
      <c r="C11" s="74"/>
      <c r="D11" s="84" t="s">
        <v>105</v>
      </c>
      <c r="E11" s="74"/>
      <c r="F11" s="84" t="s">
        <v>105</v>
      </c>
      <c r="G11" s="74"/>
      <c r="H11" s="74">
        <v>-12000</v>
      </c>
      <c r="I11" s="74"/>
      <c r="J11" s="74">
        <f>SUM(B11:H11)</f>
        <v>-12000</v>
      </c>
    </row>
    <row r="12" spans="1:10" ht="23.25" customHeight="1">
      <c r="A12" s="71" t="s">
        <v>132</v>
      </c>
      <c r="B12" s="84" t="s">
        <v>105</v>
      </c>
      <c r="C12" s="74"/>
      <c r="D12" s="84" t="s">
        <v>105</v>
      </c>
      <c r="E12" s="74"/>
      <c r="F12" s="74">
        <v>1042</v>
      </c>
      <c r="G12" s="74"/>
      <c r="H12" s="77">
        <v>-1042</v>
      </c>
      <c r="I12" s="74"/>
      <c r="J12" s="84" t="s">
        <v>105</v>
      </c>
    </row>
    <row r="13" spans="1:10" ht="23.25" customHeight="1" thickBot="1">
      <c r="A13" s="73" t="s">
        <v>126</v>
      </c>
      <c r="B13" s="76">
        <f>SUM(B9:B12)</f>
        <v>120000</v>
      </c>
      <c r="C13" s="74"/>
      <c r="D13" s="76">
        <f>SUM(D9:D12)</f>
        <v>35887</v>
      </c>
      <c r="E13" s="74"/>
      <c r="F13" s="76">
        <f>SUM(F9:F12)</f>
        <v>1042</v>
      </c>
      <c r="G13" s="74"/>
      <c r="H13" s="76">
        <f>SUM(H9:H12)</f>
        <v>32575</v>
      </c>
      <c r="I13" s="74"/>
      <c r="J13" s="76">
        <f>SUM(J9:J12)</f>
        <v>189504</v>
      </c>
    </row>
    <row r="14" spans="1:10" ht="23.25" customHeight="1" thickTop="1">
      <c r="A14" s="73"/>
      <c r="B14" s="74"/>
      <c r="C14" s="74"/>
      <c r="D14" s="74"/>
      <c r="E14" s="74"/>
      <c r="F14" s="74"/>
      <c r="G14" s="74"/>
      <c r="H14" s="74"/>
      <c r="I14" s="74"/>
      <c r="J14" s="75"/>
    </row>
    <row r="15" spans="1:10" ht="23.25" customHeight="1">
      <c r="A15" s="73" t="s">
        <v>51</v>
      </c>
      <c r="B15" s="74">
        <v>120000</v>
      </c>
      <c r="C15" s="74"/>
      <c r="D15" s="74">
        <v>35887</v>
      </c>
      <c r="E15" s="74"/>
      <c r="F15" s="84" t="s">
        <v>105</v>
      </c>
      <c r="G15" s="74"/>
      <c r="H15" s="84" t="s">
        <v>105</v>
      </c>
      <c r="I15" s="74"/>
      <c r="J15" s="74">
        <f>SUM(B15:H15)</f>
        <v>155887</v>
      </c>
    </row>
    <row r="16" spans="1:10" ht="23.25" customHeight="1">
      <c r="A16" s="71" t="s">
        <v>74</v>
      </c>
      <c r="B16" s="84" t="s">
        <v>105</v>
      </c>
      <c r="C16" s="74"/>
      <c r="D16" s="84" t="s">
        <v>105</v>
      </c>
      <c r="E16" s="74"/>
      <c r="F16" s="84" t="s">
        <v>105</v>
      </c>
      <c r="G16" s="74"/>
      <c r="H16" s="74">
        <v>15065</v>
      </c>
      <c r="I16" s="74"/>
      <c r="J16" s="74">
        <f>SUM(B16:H16)</f>
        <v>15065</v>
      </c>
    </row>
    <row r="17" spans="1:10" ht="23.25" customHeight="1" thickBot="1">
      <c r="A17" s="73" t="s">
        <v>127</v>
      </c>
      <c r="B17" s="76">
        <f>SUM(B15:B16)</f>
        <v>120000</v>
      </c>
      <c r="C17" s="74"/>
      <c r="D17" s="76">
        <f>SUM(D15:D16)</f>
        <v>35887</v>
      </c>
      <c r="E17" s="74"/>
      <c r="F17" s="85" t="s">
        <v>105</v>
      </c>
      <c r="G17" s="74"/>
      <c r="H17" s="76">
        <f>SUM(H16)</f>
        <v>15065</v>
      </c>
      <c r="I17" s="74"/>
      <c r="J17" s="76">
        <f>SUM(J15:J16)</f>
        <v>170952</v>
      </c>
    </row>
    <row r="18" spans="1:10" ht="23.25" customHeight="1" thickTop="1">
      <c r="A18" s="32"/>
      <c r="B18" s="28"/>
      <c r="C18" s="28"/>
      <c r="D18" s="28"/>
      <c r="E18" s="28"/>
      <c r="F18" s="28"/>
      <c r="G18" s="28"/>
      <c r="H18" s="28"/>
      <c r="I18" s="28"/>
      <c r="J18" s="27"/>
    </row>
    <row r="19" spans="1:10" ht="23.25" customHeight="1">
      <c r="A19" s="32"/>
      <c r="B19" s="28"/>
      <c r="C19" s="28"/>
      <c r="D19" s="28"/>
      <c r="E19" s="28"/>
      <c r="F19" s="28"/>
      <c r="G19" s="28"/>
      <c r="H19" s="28"/>
      <c r="I19" s="28"/>
      <c r="J19" s="27"/>
    </row>
    <row r="20" spans="1:10" ht="23.25" customHeight="1">
      <c r="A20" s="32"/>
      <c r="B20" s="28"/>
      <c r="C20" s="28"/>
      <c r="D20" s="28"/>
      <c r="E20" s="28"/>
      <c r="F20" s="28"/>
      <c r="G20" s="28"/>
      <c r="H20" s="28"/>
      <c r="I20" s="28"/>
      <c r="J20" s="27"/>
    </row>
    <row r="21" spans="1:10" ht="23.25" customHeight="1">
      <c r="A21" s="32"/>
      <c r="B21" s="28"/>
      <c r="C21" s="28"/>
      <c r="D21" s="28"/>
      <c r="E21" s="28"/>
      <c r="F21" s="28"/>
      <c r="G21" s="28"/>
      <c r="H21" s="28"/>
      <c r="I21" s="28"/>
      <c r="J21" s="27"/>
    </row>
    <row r="22" spans="1:10" ht="23.25" customHeight="1">
      <c r="A22" s="32"/>
      <c r="B22" s="28"/>
      <c r="C22" s="28"/>
      <c r="D22" s="28"/>
      <c r="E22" s="28"/>
      <c r="F22" s="28"/>
      <c r="G22" s="28"/>
      <c r="H22" s="28"/>
      <c r="I22" s="28"/>
      <c r="J22" s="27"/>
    </row>
    <row r="23" spans="1:10" ht="23.25" customHeight="1">
      <c r="A23" s="32"/>
      <c r="B23" s="28"/>
      <c r="C23" s="28"/>
      <c r="D23" s="28"/>
      <c r="E23" s="28"/>
      <c r="F23" s="28"/>
      <c r="G23" s="28"/>
      <c r="H23" s="28"/>
      <c r="I23" s="28"/>
      <c r="J23" s="27"/>
    </row>
    <row r="24" spans="1:10" ht="23.25" customHeight="1">
      <c r="A24" s="32"/>
      <c r="B24" s="28"/>
      <c r="C24" s="28"/>
      <c r="D24" s="28"/>
      <c r="E24" s="28"/>
      <c r="F24" s="28"/>
      <c r="G24" s="28"/>
      <c r="H24" s="28"/>
      <c r="I24" s="28"/>
      <c r="J24" s="27"/>
    </row>
    <row r="25" spans="1:10" ht="23.25" customHeight="1">
      <c r="A25" s="32"/>
      <c r="B25" s="28"/>
      <c r="C25" s="28"/>
      <c r="D25" s="28"/>
      <c r="E25" s="28"/>
      <c r="F25" s="28"/>
      <c r="G25" s="28"/>
      <c r="H25" s="28"/>
      <c r="I25" s="28"/>
      <c r="J25" s="27"/>
    </row>
    <row r="26" spans="1:10" ht="23.25" customHeight="1">
      <c r="A26" s="32"/>
      <c r="B26" s="28"/>
      <c r="C26" s="28"/>
      <c r="D26" s="28"/>
      <c r="E26" s="28"/>
      <c r="F26" s="28"/>
      <c r="G26" s="28"/>
      <c r="H26" s="28"/>
      <c r="I26" s="28"/>
      <c r="J26" s="27"/>
    </row>
    <row r="27" spans="1:10" ht="23.25" customHeight="1">
      <c r="A27" s="32"/>
      <c r="B27" s="28"/>
      <c r="C27" s="28"/>
      <c r="D27" s="28"/>
      <c r="E27" s="28"/>
      <c r="F27" s="28"/>
      <c r="G27" s="28"/>
      <c r="H27" s="28"/>
      <c r="I27" s="28"/>
      <c r="J27" s="27"/>
    </row>
    <row r="28" spans="1:10" ht="23.25" customHeight="1">
      <c r="A28" s="32"/>
      <c r="B28" s="28"/>
      <c r="C28" s="28"/>
      <c r="D28" s="28"/>
      <c r="E28" s="28"/>
      <c r="F28" s="28"/>
      <c r="G28" s="28"/>
      <c r="H28" s="28"/>
      <c r="I28" s="28"/>
      <c r="J28" s="27"/>
    </row>
    <row r="29" spans="1:10" ht="23.25" customHeight="1">
      <c r="A29" s="32"/>
      <c r="B29" s="28"/>
      <c r="C29" s="28"/>
      <c r="D29" s="28"/>
      <c r="E29" s="28"/>
      <c r="F29" s="28"/>
      <c r="G29" s="28"/>
      <c r="H29" s="28"/>
      <c r="I29" s="28"/>
      <c r="J29" s="27"/>
    </row>
    <row r="30" spans="1:10" ht="23.25" customHeight="1">
      <c r="A30" s="32"/>
      <c r="B30" s="28"/>
      <c r="C30" s="28"/>
      <c r="D30" s="28"/>
      <c r="E30" s="28"/>
      <c r="F30" s="28"/>
      <c r="G30" s="28"/>
      <c r="H30" s="28"/>
      <c r="I30" s="28"/>
      <c r="J30" s="27"/>
    </row>
    <row r="31" spans="2:10" ht="23.25" customHeight="1"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23.25" customHeight="1">
      <c r="A32" s="57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23.25" customHeight="1">
      <c r="A33" s="57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23.25" customHeight="1">
      <c r="A34" s="57" t="s">
        <v>12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23.25" customHeight="1">
      <c r="B35" s="25"/>
      <c r="C35" s="25"/>
      <c r="D35" s="25"/>
      <c r="E35" s="25"/>
      <c r="F35" s="25"/>
      <c r="G35" s="25"/>
      <c r="H35" s="25"/>
      <c r="I35" s="25"/>
      <c r="J35" s="26"/>
    </row>
  </sheetData>
  <mergeCells count="8">
    <mergeCell ref="B6:B8"/>
    <mergeCell ref="D6:D8"/>
    <mergeCell ref="J6:J8"/>
    <mergeCell ref="F6:H6"/>
    <mergeCell ref="B5:J5"/>
    <mergeCell ref="A1:C1"/>
    <mergeCell ref="A2:C2"/>
    <mergeCell ref="A3:G3"/>
  </mergeCells>
  <printOptions horizontalCentered="1"/>
  <pageMargins left="0.61" right="0.1" top="0.73" bottom="0.4" header="0.5" footer="0.5"/>
  <pageSetup firstPageNumber="6" useFirstPageNumber="1" horizontalDpi="600" verticalDpi="600" orientation="portrait" paperSize="9" r:id="rId1"/>
  <headerFooter alignWithMargins="0">
    <oddFooter>&amp;R&amp;"Angsana New,Regular"&amp;P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33">
      <selection activeCell="D50" sqref="D50"/>
    </sheetView>
  </sheetViews>
  <sheetFormatPr defaultColWidth="9.140625" defaultRowHeight="21.75"/>
  <cols>
    <col min="1" max="1" width="45.7109375" style="0" customWidth="1"/>
    <col min="2" max="2" width="12.7109375" style="0" customWidth="1"/>
    <col min="3" max="3" width="1.7109375" style="0" customWidth="1"/>
    <col min="4" max="4" width="16.140625" style="0" customWidth="1"/>
    <col min="5" max="5" width="1.57421875" style="0" customWidth="1"/>
    <col min="6" max="6" width="16.140625" style="0" customWidth="1"/>
  </cols>
  <sheetData>
    <row r="1" spans="1:6" ht="23.25">
      <c r="A1" s="87" t="s">
        <v>57</v>
      </c>
      <c r="B1" s="87"/>
      <c r="C1" s="87"/>
      <c r="F1" s="7" t="s">
        <v>13</v>
      </c>
    </row>
    <row r="2" spans="1:6" ht="23.25">
      <c r="A2" s="1" t="s">
        <v>46</v>
      </c>
      <c r="B2" s="1"/>
      <c r="F2" s="7" t="s">
        <v>96</v>
      </c>
    </row>
    <row r="3" spans="1:4" ht="23.25">
      <c r="A3" s="87" t="s">
        <v>128</v>
      </c>
      <c r="B3" s="87"/>
      <c r="C3" s="87"/>
      <c r="D3" s="87"/>
    </row>
    <row r="4" spans="1:6" ht="23.25" customHeight="1">
      <c r="A4" s="3"/>
      <c r="B4" s="4"/>
      <c r="C4" s="4"/>
      <c r="D4" s="96"/>
      <c r="E4" s="96"/>
      <c r="F4" s="96"/>
    </row>
    <row r="5" spans="1:6" ht="23.25" customHeight="1">
      <c r="A5" s="46"/>
      <c r="B5" s="39"/>
      <c r="C5" s="39"/>
      <c r="D5" s="86" t="s">
        <v>14</v>
      </c>
      <c r="E5" s="86"/>
      <c r="F5" s="86"/>
    </row>
    <row r="6" spans="1:6" ht="23.25" customHeight="1">
      <c r="A6" s="46"/>
      <c r="B6" s="55"/>
      <c r="C6" s="55"/>
      <c r="D6" s="56" t="s">
        <v>88</v>
      </c>
      <c r="E6" s="7"/>
      <c r="F6" s="56" t="s">
        <v>87</v>
      </c>
    </row>
    <row r="7" spans="1:6" ht="21.75">
      <c r="A7" s="31" t="s">
        <v>30</v>
      </c>
      <c r="B7" s="14"/>
      <c r="C7" s="14"/>
      <c r="D7" s="14"/>
      <c r="E7" s="14"/>
      <c r="F7" s="14"/>
    </row>
    <row r="8" spans="1:6" ht="21.75">
      <c r="A8" s="14" t="s">
        <v>74</v>
      </c>
      <c r="B8" s="14"/>
      <c r="C8" s="14"/>
      <c r="D8" s="14">
        <v>24782</v>
      </c>
      <c r="E8" s="14"/>
      <c r="F8" s="16">
        <v>15065</v>
      </c>
    </row>
    <row r="9" spans="1:6" ht="21.75">
      <c r="A9" s="14" t="s">
        <v>76</v>
      </c>
      <c r="B9" s="14"/>
      <c r="C9" s="14"/>
      <c r="D9" s="14"/>
      <c r="E9" s="14"/>
      <c r="F9" s="16"/>
    </row>
    <row r="10" spans="1:6" ht="21.75">
      <c r="A10" s="14" t="s">
        <v>77</v>
      </c>
      <c r="B10" s="14"/>
      <c r="C10" s="14"/>
      <c r="D10" s="14">
        <v>20456</v>
      </c>
      <c r="E10" s="14"/>
      <c r="F10" s="16">
        <v>20973</v>
      </c>
    </row>
    <row r="11" spans="1:6" ht="21.75">
      <c r="A11" s="30" t="s">
        <v>78</v>
      </c>
      <c r="B11" s="14"/>
      <c r="C11" s="14"/>
      <c r="D11" s="14">
        <v>705</v>
      </c>
      <c r="E11" s="14"/>
      <c r="F11" s="16">
        <v>780</v>
      </c>
    </row>
    <row r="12" spans="1:6" ht="21.75">
      <c r="A12" s="46" t="s">
        <v>139</v>
      </c>
      <c r="B12" s="14"/>
      <c r="C12" s="14"/>
      <c r="D12" s="14">
        <v>-6000</v>
      </c>
      <c r="E12" s="14"/>
      <c r="F12" s="55" t="s">
        <v>105</v>
      </c>
    </row>
    <row r="13" spans="1:6" ht="21.75">
      <c r="A13" s="30" t="s">
        <v>133</v>
      </c>
      <c r="B13" s="14"/>
      <c r="C13" s="14"/>
      <c r="D13" s="14">
        <v>-94</v>
      </c>
      <c r="E13" s="14"/>
      <c r="F13" s="16">
        <v>48</v>
      </c>
    </row>
    <row r="14" spans="1:6" ht="21.75">
      <c r="A14" s="14" t="s">
        <v>79</v>
      </c>
      <c r="B14" s="14"/>
      <c r="C14" s="14"/>
      <c r="D14" s="14"/>
      <c r="E14" s="14"/>
      <c r="F14" s="8"/>
    </row>
    <row r="15" spans="1:6" ht="21.75">
      <c r="A15" s="30" t="s">
        <v>80</v>
      </c>
      <c r="B15" s="14"/>
      <c r="C15" s="14"/>
      <c r="D15" s="14">
        <v>-1713</v>
      </c>
      <c r="E15" s="14"/>
      <c r="F15" s="14">
        <v>-754</v>
      </c>
    </row>
    <row r="16" spans="1:6" ht="21.75">
      <c r="A16" s="30" t="s">
        <v>89</v>
      </c>
      <c r="B16" s="14"/>
      <c r="C16" s="14"/>
      <c r="D16" s="14">
        <v>-217</v>
      </c>
      <c r="E16" s="14"/>
      <c r="F16" s="16">
        <v>247</v>
      </c>
    </row>
    <row r="17" spans="1:6" ht="21.75">
      <c r="A17" s="30" t="s">
        <v>138</v>
      </c>
      <c r="B17" s="14"/>
      <c r="C17" s="14"/>
      <c r="D17" s="14">
        <v>-516</v>
      </c>
      <c r="E17" s="14"/>
      <c r="F17" s="14">
        <v>-1</v>
      </c>
    </row>
    <row r="18" spans="1:6" ht="21.75">
      <c r="A18" s="30" t="s">
        <v>106</v>
      </c>
      <c r="B18" s="14"/>
      <c r="C18" s="14"/>
      <c r="D18" s="79">
        <v>-806</v>
      </c>
      <c r="E18" s="14"/>
      <c r="F18" s="79">
        <v>-1430</v>
      </c>
    </row>
    <row r="19" spans="1:6" ht="21.75">
      <c r="A19" s="30" t="s">
        <v>140</v>
      </c>
      <c r="B19" s="14"/>
      <c r="C19" s="14"/>
      <c r="D19" s="14">
        <v>-419</v>
      </c>
      <c r="E19" s="14"/>
      <c r="F19" s="79">
        <v>91</v>
      </c>
    </row>
    <row r="20" spans="1:6" ht="21.75">
      <c r="A20" s="30" t="s">
        <v>90</v>
      </c>
      <c r="B20" s="14"/>
      <c r="C20" s="14"/>
      <c r="D20" s="14">
        <v>1487</v>
      </c>
      <c r="E20" s="14"/>
      <c r="F20" s="14">
        <v>-3263</v>
      </c>
    </row>
    <row r="21" spans="1:6" ht="21.75">
      <c r="A21" s="30" t="s">
        <v>91</v>
      </c>
      <c r="B21" s="14"/>
      <c r="C21" s="14"/>
      <c r="D21" s="14">
        <v>3314</v>
      </c>
      <c r="E21" s="14"/>
      <c r="F21" s="14">
        <v>-148</v>
      </c>
    </row>
    <row r="22" spans="1:6" ht="21.75">
      <c r="A22" s="30" t="s">
        <v>92</v>
      </c>
      <c r="B22" s="14"/>
      <c r="C22" s="14"/>
      <c r="D22" s="14">
        <v>3149</v>
      </c>
      <c r="E22" s="14"/>
      <c r="F22" s="16">
        <v>2614</v>
      </c>
    </row>
    <row r="23" spans="1:6" ht="21.75">
      <c r="A23" s="30" t="s">
        <v>121</v>
      </c>
      <c r="B23" s="14"/>
      <c r="C23" s="14"/>
      <c r="D23" s="18">
        <v>354</v>
      </c>
      <c r="E23" s="16"/>
      <c r="F23" s="18">
        <v>101</v>
      </c>
    </row>
    <row r="24" spans="1:6" ht="21.75">
      <c r="A24" s="31" t="s">
        <v>93</v>
      </c>
      <c r="B24" s="14"/>
      <c r="C24" s="14"/>
      <c r="D24" s="16">
        <f>SUM(D8:D23)</f>
        <v>44482</v>
      </c>
      <c r="E24" s="16"/>
      <c r="F24" s="16">
        <f>SUM(F8:F23)</f>
        <v>34323</v>
      </c>
    </row>
    <row r="25" spans="1:6" ht="21.75">
      <c r="A25" s="31" t="s">
        <v>31</v>
      </c>
      <c r="B25" s="14"/>
      <c r="C25" s="14"/>
      <c r="D25" s="16"/>
      <c r="E25" s="16"/>
      <c r="F25" s="16"/>
    </row>
    <row r="26" spans="1:6" ht="21.75">
      <c r="A26" s="30" t="s">
        <v>81</v>
      </c>
      <c r="B26" s="14"/>
      <c r="C26" s="14"/>
      <c r="D26" s="16">
        <v>-1787</v>
      </c>
      <c r="E26" s="16"/>
      <c r="F26" s="16">
        <v>-432</v>
      </c>
    </row>
    <row r="27" spans="1:6" ht="21.75">
      <c r="A27" s="30" t="s">
        <v>82</v>
      </c>
      <c r="B27" s="14"/>
      <c r="C27" s="14"/>
      <c r="D27" s="16">
        <v>-5728</v>
      </c>
      <c r="E27" s="16"/>
      <c r="F27" s="16">
        <v>-2748</v>
      </c>
    </row>
    <row r="28" spans="1:6" ht="21.75">
      <c r="A28" s="30" t="s">
        <v>115</v>
      </c>
      <c r="B28" s="14"/>
      <c r="C28" s="14"/>
      <c r="D28" s="16">
        <v>232</v>
      </c>
      <c r="E28" s="16"/>
      <c r="F28" s="16">
        <v>26</v>
      </c>
    </row>
    <row r="29" spans="1:6" ht="21.75">
      <c r="A29" s="30" t="s">
        <v>134</v>
      </c>
      <c r="B29" s="14"/>
      <c r="C29" s="14"/>
      <c r="D29" s="16">
        <v>6000</v>
      </c>
      <c r="E29" s="16"/>
      <c r="F29" s="55" t="s">
        <v>105</v>
      </c>
    </row>
    <row r="30" spans="1:6" ht="21.75">
      <c r="A30" s="14" t="s">
        <v>135</v>
      </c>
      <c r="B30" s="14"/>
      <c r="C30" s="14"/>
      <c r="D30" s="18">
        <v>197</v>
      </c>
      <c r="E30" s="14"/>
      <c r="F30" s="45">
        <v>-18</v>
      </c>
    </row>
    <row r="31" spans="1:6" ht="21.75">
      <c r="A31" s="31" t="s">
        <v>94</v>
      </c>
      <c r="B31" s="14"/>
      <c r="C31" s="14"/>
      <c r="D31" s="16">
        <f>SUM(D26:D30)</f>
        <v>-1086</v>
      </c>
      <c r="E31" s="16"/>
      <c r="F31" s="16">
        <f>SUM(F26:F30)</f>
        <v>-3172</v>
      </c>
    </row>
    <row r="32" spans="1:6" ht="21.75">
      <c r="A32" s="31"/>
      <c r="B32" s="14"/>
      <c r="C32" s="14"/>
      <c r="D32" s="16"/>
      <c r="E32" s="16"/>
      <c r="F32" s="16"/>
    </row>
    <row r="33" spans="1:6" ht="21.75">
      <c r="A33" s="31"/>
      <c r="B33" s="14"/>
      <c r="C33" s="14"/>
      <c r="D33" s="16"/>
      <c r="E33" s="16"/>
      <c r="F33" s="16"/>
    </row>
    <row r="34" spans="1:6" ht="21.75">
      <c r="A34" s="31"/>
      <c r="B34" s="14"/>
      <c r="C34" s="14"/>
      <c r="D34" s="16"/>
      <c r="E34" s="16"/>
      <c r="F34" s="16"/>
    </row>
    <row r="35" spans="1:6" ht="21.75">
      <c r="A35" s="30" t="s">
        <v>12</v>
      </c>
      <c r="B35" s="14"/>
      <c r="C35" s="14"/>
      <c r="D35" s="16"/>
      <c r="E35" s="16"/>
      <c r="F35" s="16"/>
    </row>
    <row r="36" spans="1:6" ht="21.75">
      <c r="A36" s="31"/>
      <c r="D36" s="16"/>
      <c r="E36" s="16"/>
      <c r="F36" s="16"/>
    </row>
    <row r="37" spans="1:6" ht="23.25">
      <c r="A37" s="87" t="s">
        <v>57</v>
      </c>
      <c r="B37" s="87"/>
      <c r="C37" s="87"/>
      <c r="F37" s="7" t="s">
        <v>29</v>
      </c>
    </row>
    <row r="38" spans="1:6" ht="23.25">
      <c r="A38" s="1" t="s">
        <v>85</v>
      </c>
      <c r="B38" s="1"/>
      <c r="F38" s="7" t="s">
        <v>49</v>
      </c>
    </row>
    <row r="39" spans="1:4" ht="23.25">
      <c r="A39" s="87" t="s">
        <v>128</v>
      </c>
      <c r="B39" s="87"/>
      <c r="C39" s="87"/>
      <c r="D39" s="87"/>
    </row>
    <row r="40" spans="1:6" ht="21.75">
      <c r="A40" s="58"/>
      <c r="B40" s="59"/>
      <c r="C40" s="59"/>
      <c r="D40" s="97"/>
      <c r="E40" s="97"/>
      <c r="F40" s="97"/>
    </row>
    <row r="41" spans="1:6" ht="21.75">
      <c r="A41" s="58"/>
      <c r="B41" s="59"/>
      <c r="C41" s="59"/>
      <c r="D41" s="86" t="s">
        <v>14</v>
      </c>
      <c r="E41" s="86"/>
      <c r="F41" s="86"/>
    </row>
    <row r="42" spans="1:6" ht="21.75">
      <c r="A42" s="58"/>
      <c r="B42" s="55"/>
      <c r="C42" s="55"/>
      <c r="D42" s="56" t="s">
        <v>88</v>
      </c>
      <c r="E42" s="60"/>
      <c r="F42" s="56" t="s">
        <v>87</v>
      </c>
    </row>
    <row r="43" spans="1:6" ht="21.75">
      <c r="A43" s="31" t="s">
        <v>32</v>
      </c>
      <c r="B43" s="61"/>
      <c r="C43" s="61"/>
      <c r="D43" s="16"/>
      <c r="E43" s="16"/>
      <c r="F43" s="16"/>
    </row>
    <row r="44" spans="1:6" ht="21.75">
      <c r="A44" s="30" t="s">
        <v>136</v>
      </c>
      <c r="B44" s="61"/>
      <c r="C44" s="61"/>
      <c r="D44" s="16">
        <v>-929</v>
      </c>
      <c r="E44" s="16"/>
      <c r="F44" s="16">
        <v>-496</v>
      </c>
    </row>
    <row r="45" spans="1:6" ht="21.75">
      <c r="A45" s="30" t="s">
        <v>83</v>
      </c>
      <c r="B45" s="61"/>
      <c r="C45" s="61"/>
      <c r="D45" s="16">
        <v>-13587</v>
      </c>
      <c r="E45" s="16"/>
      <c r="F45" s="16">
        <v>-28551</v>
      </c>
    </row>
    <row r="46" spans="1:6" ht="21.75">
      <c r="A46" s="30" t="s">
        <v>116</v>
      </c>
      <c r="B46" s="61"/>
      <c r="C46" s="61"/>
      <c r="D46" s="16">
        <v>-12000</v>
      </c>
      <c r="E46" s="16"/>
      <c r="F46" s="49" t="s">
        <v>105</v>
      </c>
    </row>
    <row r="47" spans="1:6" ht="21.75">
      <c r="A47" s="31" t="s">
        <v>95</v>
      </c>
      <c r="B47" s="61"/>
      <c r="C47" s="61"/>
      <c r="D47" s="17">
        <f>SUM(D44:D46)</f>
        <v>-26516</v>
      </c>
      <c r="E47" s="16"/>
      <c r="F47" s="17">
        <f>SUM(F44:F45)</f>
        <v>-29047</v>
      </c>
    </row>
    <row r="48" spans="1:6" ht="24.75" customHeight="1">
      <c r="A48" s="62" t="s">
        <v>137</v>
      </c>
      <c r="B48" s="61"/>
      <c r="C48" s="61"/>
      <c r="D48" s="16">
        <f>+D47+D31+D24</f>
        <v>16880</v>
      </c>
      <c r="E48" s="16"/>
      <c r="F48" s="16">
        <f>F47+F31+F24</f>
        <v>2104</v>
      </c>
    </row>
    <row r="49" spans="1:6" ht="21.75">
      <c r="A49" s="31" t="s">
        <v>34</v>
      </c>
      <c r="B49" s="61"/>
      <c r="C49" s="61"/>
      <c r="D49" s="16">
        <v>7186</v>
      </c>
      <c r="E49" s="16"/>
      <c r="F49" s="16">
        <v>8747</v>
      </c>
    </row>
    <row r="50" spans="1:6" ht="22.5" thickBot="1">
      <c r="A50" s="31" t="s">
        <v>35</v>
      </c>
      <c r="B50" s="61"/>
      <c r="C50" s="61"/>
      <c r="D50" s="19">
        <f>SUM(D48:D49)</f>
        <v>24066</v>
      </c>
      <c r="E50" s="16"/>
      <c r="F50" s="19">
        <f>SUM(F48:F49)</f>
        <v>10851</v>
      </c>
    </row>
    <row r="51" spans="1:6" ht="22.5" thickTop="1">
      <c r="A51" s="31"/>
      <c r="B51" s="61"/>
      <c r="C51" s="61"/>
      <c r="D51" s="16"/>
      <c r="E51" s="16"/>
      <c r="F51" s="16"/>
    </row>
    <row r="52" spans="1:6" ht="21.75">
      <c r="A52" s="31" t="s">
        <v>36</v>
      </c>
      <c r="B52" s="61"/>
      <c r="C52" s="61"/>
      <c r="D52" s="14"/>
      <c r="E52" s="61"/>
      <c r="F52" s="61"/>
    </row>
    <row r="53" spans="1:6" ht="21.75">
      <c r="A53" s="31" t="s">
        <v>84</v>
      </c>
      <c r="B53" s="61"/>
      <c r="C53" s="61"/>
      <c r="D53" s="14"/>
      <c r="E53" s="61"/>
      <c r="F53" s="61"/>
    </row>
    <row r="54" spans="1:6" ht="21.75">
      <c r="A54" s="30" t="s">
        <v>28</v>
      </c>
      <c r="B54" s="61"/>
      <c r="C54" s="61"/>
      <c r="D54" s="16">
        <v>1340</v>
      </c>
      <c r="E54" s="16"/>
      <c r="F54" s="16">
        <v>3453</v>
      </c>
    </row>
    <row r="55" spans="1:6" ht="21.75">
      <c r="A55" s="30" t="s">
        <v>39</v>
      </c>
      <c r="B55" s="61"/>
      <c r="C55" s="61"/>
      <c r="D55" s="16">
        <v>806</v>
      </c>
      <c r="E55" s="16"/>
      <c r="F55" s="16">
        <v>627</v>
      </c>
    </row>
    <row r="56" spans="1:6" ht="21.75">
      <c r="A56" s="14"/>
      <c r="B56" s="61"/>
      <c r="C56" s="61"/>
      <c r="D56" s="16"/>
      <c r="E56" s="16"/>
      <c r="F56" s="16"/>
    </row>
    <row r="57" spans="1:6" ht="21.75">
      <c r="A57" s="14"/>
      <c r="B57" s="61"/>
      <c r="C57" s="61"/>
      <c r="D57" s="16"/>
      <c r="E57" s="16"/>
      <c r="F57" s="16"/>
    </row>
    <row r="58" spans="1:6" ht="21.75">
      <c r="A58" s="14"/>
      <c r="B58" s="61"/>
      <c r="C58" s="61"/>
      <c r="D58" s="16"/>
      <c r="E58" s="16"/>
      <c r="F58" s="16"/>
    </row>
    <row r="59" spans="1:6" ht="21.75">
      <c r="A59" s="14"/>
      <c r="B59" s="61"/>
      <c r="C59" s="61"/>
      <c r="D59" s="16"/>
      <c r="E59" s="16"/>
      <c r="F59" s="16"/>
    </row>
    <row r="60" spans="1:6" ht="21.75">
      <c r="A60" s="14"/>
      <c r="B60" s="61"/>
      <c r="C60" s="61"/>
      <c r="D60" s="16"/>
      <c r="E60" s="16"/>
      <c r="F60" s="16"/>
    </row>
    <row r="61" spans="1:6" ht="21.75">
      <c r="A61" s="14"/>
      <c r="B61" s="61"/>
      <c r="C61" s="61"/>
      <c r="D61" s="16"/>
      <c r="E61" s="16"/>
      <c r="F61" s="16"/>
    </row>
    <row r="62" spans="1:6" ht="21.75">
      <c r="A62" s="14"/>
      <c r="B62" s="61"/>
      <c r="C62" s="61"/>
      <c r="D62" s="16"/>
      <c r="E62" s="16"/>
      <c r="F62" s="16"/>
    </row>
    <row r="63" spans="1:6" ht="21.75">
      <c r="A63" s="14"/>
      <c r="B63" s="61"/>
      <c r="C63" s="61"/>
      <c r="D63" s="16"/>
      <c r="E63" s="16"/>
      <c r="F63" s="16"/>
    </row>
    <row r="64" spans="1:6" ht="21.75">
      <c r="A64" s="14"/>
      <c r="B64" s="61"/>
      <c r="C64" s="61"/>
      <c r="D64" s="16"/>
      <c r="E64" s="16"/>
      <c r="F64" s="16"/>
    </row>
    <row r="65" spans="1:6" ht="21.75">
      <c r="A65" s="14"/>
      <c r="B65" s="61"/>
      <c r="C65" s="61"/>
      <c r="D65" s="16"/>
      <c r="E65" s="16"/>
      <c r="F65" s="16"/>
    </row>
    <row r="66" spans="1:6" ht="21.75">
      <c r="A66" s="14"/>
      <c r="B66" s="61"/>
      <c r="C66" s="61"/>
      <c r="D66" s="16"/>
      <c r="E66" s="16"/>
      <c r="F66" s="16"/>
    </row>
    <row r="67" spans="1:6" ht="21.75">
      <c r="A67" s="14"/>
      <c r="B67" s="61"/>
      <c r="C67" s="61"/>
      <c r="D67" s="16"/>
      <c r="E67" s="16"/>
      <c r="F67" s="16"/>
    </row>
    <row r="68" spans="1:6" ht="21.75">
      <c r="A68" s="14"/>
      <c r="B68" s="61"/>
      <c r="C68" s="61"/>
      <c r="D68" s="16"/>
      <c r="E68" s="16"/>
      <c r="F68" s="16"/>
    </row>
    <row r="69" spans="1:6" ht="21.75">
      <c r="A69" s="14"/>
      <c r="B69" s="61"/>
      <c r="C69" s="61"/>
      <c r="D69" s="16"/>
      <c r="E69" s="16"/>
      <c r="F69" s="16"/>
    </row>
    <row r="70" spans="1:6" ht="21.75">
      <c r="A70" s="14"/>
      <c r="B70" s="61"/>
      <c r="C70" s="61"/>
      <c r="D70" s="16"/>
      <c r="E70" s="16"/>
      <c r="F70" s="16"/>
    </row>
    <row r="71" spans="1:6" ht="21.75">
      <c r="A71" s="30" t="s">
        <v>12</v>
      </c>
      <c r="B71" s="61"/>
      <c r="C71" s="61"/>
      <c r="D71" s="16"/>
      <c r="E71" s="16"/>
      <c r="F71" s="16"/>
    </row>
    <row r="72" spans="2:6" ht="21.75">
      <c r="B72" s="61"/>
      <c r="C72" s="61"/>
      <c r="D72" s="16"/>
      <c r="E72" s="16"/>
      <c r="F72" s="16"/>
    </row>
    <row r="73" spans="2:6" ht="21.75">
      <c r="B73" s="61"/>
      <c r="C73" s="61"/>
      <c r="D73" s="16"/>
      <c r="E73" s="16"/>
      <c r="F73" s="16"/>
    </row>
  </sheetData>
  <mergeCells count="8">
    <mergeCell ref="A1:C1"/>
    <mergeCell ref="A3:D3"/>
    <mergeCell ref="D4:F4"/>
    <mergeCell ref="D41:F41"/>
    <mergeCell ref="D5:F5"/>
    <mergeCell ref="A37:C37"/>
    <mergeCell ref="A39:D39"/>
    <mergeCell ref="D40:F40"/>
  </mergeCells>
  <printOptions horizontalCentered="1"/>
  <pageMargins left="0.61" right="0.27" top="0.73" bottom="0.4" header="0.5" footer="0.5"/>
  <pageSetup firstPageNumber="7" useFirstPageNumber="1" horizontalDpi="600" verticalDpi="600" orientation="portrait" paperSize="9" r:id="rId1"/>
  <headerFooter alignWithMargins="0">
    <oddFooter>&amp;R&amp;"Angsana New,Regular"&amp;P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sthongarunsang</dc:creator>
  <cp:keywords/>
  <dc:description/>
  <cp:lastModifiedBy>DefUser</cp:lastModifiedBy>
  <cp:lastPrinted>2003-11-04T07:56:11Z</cp:lastPrinted>
  <dcterms:created xsi:type="dcterms:W3CDTF">2003-03-27T06:59:00Z</dcterms:created>
  <dcterms:modified xsi:type="dcterms:W3CDTF">2003-11-05T02:28:32Z</dcterms:modified>
  <cp:category/>
  <cp:version/>
  <cp:contentType/>
  <cp:contentStatus/>
</cp:coreProperties>
</file>