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BS" sheetId="1" r:id="rId1"/>
    <sheet name="PL" sheetId="2" r:id="rId2"/>
    <sheet name="CE" sheetId="3" r:id="rId3"/>
    <sheet name="Cashflow" sheetId="4" r:id="rId4"/>
  </sheets>
  <externalReferences>
    <externalReference r:id="rId7"/>
    <externalReference r:id="rId8"/>
  </externalReferences>
  <definedNames>
    <definedName name="_xlnm.Print_Area" localSheetId="0">'BS'!$A$1:$J$78</definedName>
    <definedName name="_xlnm.Print_Area" localSheetId="2">'CE'!$A$1:$N$51</definedName>
    <definedName name="_xlnm.Print_Area" localSheetId="1">'PL'!$A$1:$K$68</definedName>
  </definedNames>
  <calcPr fullCalcOnLoad="1"/>
</workbook>
</file>

<file path=xl/sharedStrings.xml><?xml version="1.0" encoding="utf-8"?>
<sst xmlns="http://schemas.openxmlformats.org/spreadsheetml/2006/main" count="310" uniqueCount="171">
  <si>
    <r>
      <t xml:space="preserve">บริษัท อินเทอร์เน็ตประเทศไทย จำกัด </t>
    </r>
    <r>
      <rPr>
        <b/>
        <sz val="14"/>
        <rFont val="Angsana New"/>
        <family val="1"/>
      </rPr>
      <t>(มหาชน) และบริษัทย่อย</t>
    </r>
  </si>
  <si>
    <t>งบดุล</t>
  </si>
  <si>
    <r>
      <t xml:space="preserve">ณ วันที่ </t>
    </r>
    <r>
      <rPr>
        <b/>
        <sz val="14"/>
        <rFont val="Angsana New"/>
        <family val="1"/>
      </rPr>
      <t xml:space="preserve">30 </t>
    </r>
    <r>
      <rPr>
        <b/>
        <sz val="14"/>
        <rFont val="Angsana New"/>
        <family val="1"/>
      </rPr>
      <t xml:space="preserve">กันยายน </t>
    </r>
    <r>
      <rPr>
        <b/>
        <sz val="14"/>
        <rFont val="Angsana New"/>
        <family val="1"/>
      </rPr>
      <t xml:space="preserve">2553 </t>
    </r>
    <r>
      <rPr>
        <b/>
        <sz val="14"/>
        <rFont val="Angsana New"/>
        <family val="1"/>
      </rPr>
      <t xml:space="preserve">และ </t>
    </r>
    <r>
      <rPr>
        <b/>
        <sz val="14"/>
        <rFont val="Angsana New"/>
        <family val="1"/>
      </rPr>
      <t xml:space="preserve">31 </t>
    </r>
    <r>
      <rPr>
        <b/>
        <sz val="14"/>
        <rFont val="Angsana New"/>
        <family val="1"/>
      </rPr>
      <t xml:space="preserve">ธันวาคม </t>
    </r>
    <r>
      <rPr>
        <b/>
        <sz val="14"/>
        <rFont val="Angsana New"/>
        <family val="1"/>
      </rPr>
      <t>2552</t>
    </r>
  </si>
  <si>
    <t>(หน่วย: พันบาท)</t>
  </si>
  <si>
    <t>งบการเงินรวม</t>
  </si>
  <si>
    <t>งบการเงินเฉพาะกิจการ</t>
  </si>
  <si>
    <t>หมายเหตุ</t>
  </si>
  <si>
    <t>30 กันยายน 2553</t>
  </si>
  <si>
    <t>31 ธันวาคม 2552</t>
  </si>
  <si>
    <t>(ยังไม่ได้ตรวจสอบ</t>
  </si>
  <si>
    <t>(ตรวจสอบแล้ว)</t>
  </si>
  <si>
    <r>
      <t>แต่สอบทานแล้ว</t>
    </r>
    <r>
      <rPr>
        <sz val="14"/>
        <rFont val="Angsana New"/>
        <family val="1"/>
      </rPr>
      <t>)</t>
    </r>
  </si>
  <si>
    <t>สินทรัพย์</t>
  </si>
  <si>
    <t>สินทรัพย์หมุนเวียน</t>
  </si>
  <si>
    <t>เงินสดและรายการเทียบเท่าเงินสด</t>
  </si>
  <si>
    <t xml:space="preserve">เงินลงทุนระยะสั้น </t>
  </si>
  <si>
    <t>ลูกหนี้การค้า</t>
  </si>
  <si>
    <t xml:space="preserve">   กิจการที่เกี่ยวข้องกัน</t>
  </si>
  <si>
    <t>7.2, 8</t>
  </si>
  <si>
    <t xml:space="preserve">   กิจการที่ไม่เกี่ยวข้องกัน</t>
  </si>
  <si>
    <t>รายได้จากการให้บริการที่ยังไม่เรียกเก็บ</t>
  </si>
  <si>
    <t>7.2, 9</t>
  </si>
  <si>
    <t>ลูกหนี้และเงินให้กู้ยืมแก่กิจการที่ไม่เกี่ยวข้องกัน</t>
  </si>
  <si>
    <r>
      <t xml:space="preserve">สินค้าคงเหลือ </t>
    </r>
    <r>
      <rPr>
        <sz val="14"/>
        <rFont val="Angsana New"/>
        <family val="1"/>
      </rPr>
      <t>- สุทธิ</t>
    </r>
  </si>
  <si>
    <t>สินทรัพย์หมุนเวียนอื่น</t>
  </si>
  <si>
    <t>รวมสินทรัพย์หมุนเวียน</t>
  </si>
  <si>
    <t>สินทรัพย์ไม่หมุนเวียน</t>
  </si>
  <si>
    <r>
      <t xml:space="preserve">ลูกหนี้ตามสัญญาเช่าการเงิน </t>
    </r>
    <r>
      <rPr>
        <sz val="14"/>
        <rFont val="Angsana New"/>
        <family val="1"/>
      </rPr>
      <t>- สุทธิจากส่วน</t>
    </r>
  </si>
  <si>
    <t xml:space="preserve">   ที่ถึงกำหนดรับชำระภายในหนึ่งปี</t>
  </si>
  <si>
    <t>เงินลงทุนในบริษัทย่อย</t>
  </si>
  <si>
    <t>เงินลงทุนในบริษัทร่วม</t>
  </si>
  <si>
    <r>
      <t xml:space="preserve">ส่วนปรับปรุงอาคารเช่าและอุปกรณ์ </t>
    </r>
    <r>
      <rPr>
        <sz val="14"/>
        <rFont val="Angsana New"/>
        <family val="1"/>
      </rPr>
      <t>- สุทธิ</t>
    </r>
  </si>
  <si>
    <r>
      <t xml:space="preserve">สินทรัพย์ไม่มีตัวตน </t>
    </r>
    <r>
      <rPr>
        <sz val="14"/>
        <rFont val="Angsana New"/>
        <family val="1"/>
      </rPr>
      <t>- สุทธิ</t>
    </r>
  </si>
  <si>
    <t>สินทรัพย์ภาษีเงินได้รอตัดบัญชี</t>
  </si>
  <si>
    <t>สินทรัพย์ไม่หมุนเวียนอื่น</t>
  </si>
  <si>
    <t>รวมสินทรัพย์ไม่หมุนเวียน</t>
  </si>
  <si>
    <t>รวมสินทรัพย์</t>
  </si>
  <si>
    <t>หมายเหตุประกอบงบการเงินเป็นส่วนหนึ่งของงบการเงินนี้</t>
  </si>
  <si>
    <t>นายนพณัฎฐ์ หุตะเจริญ</t>
  </si>
  <si>
    <r>
      <t>ศ</t>
    </r>
    <r>
      <rPr>
        <sz val="14"/>
        <rFont val="Angsana New"/>
        <family val="1"/>
      </rPr>
      <t>.ดร. ไพรัช ธัชยพงษ์</t>
    </r>
  </si>
  <si>
    <t>(กรรมการ)</t>
  </si>
  <si>
    <r>
      <t xml:space="preserve">งบดุล </t>
    </r>
    <r>
      <rPr>
        <b/>
        <sz val="14"/>
        <rFont val="Angsana New"/>
        <family val="1"/>
      </rPr>
      <t>(ต่อ)</t>
    </r>
  </si>
  <si>
    <t>หนี้สินและส่วนของผู้ถือหุ้น</t>
  </si>
  <si>
    <t>หนี้สินหมุนเวียน</t>
  </si>
  <si>
    <t xml:space="preserve">เจ้าหนี้การค้า </t>
  </si>
  <si>
    <t>ต้นทุนค่าบริการที่ยังไม่เรียกเก็บ</t>
  </si>
  <si>
    <t>เจ้าหนี้อื่น</t>
  </si>
  <si>
    <t>รายได้ค่าบริการรับล่วงหน้า</t>
  </si>
  <si>
    <t>ค่าใช้จ่ายค้างจ่าย</t>
  </si>
  <si>
    <t>หนี้สินหมุนเวียนอื่น</t>
  </si>
  <si>
    <t>รวมหนี้สินหมุนเวียน</t>
  </si>
  <si>
    <t>หนี้สินไม่หมุนเวียน</t>
  </si>
  <si>
    <t>หนี้สินอื่น</t>
  </si>
  <si>
    <t>รวมหนี้สินไม่หมุนเวียน</t>
  </si>
  <si>
    <t>รวมหนี้สิน</t>
  </si>
  <si>
    <t>ส่วนของผู้ถือหุ้น</t>
  </si>
  <si>
    <t>ทุนเรือนหุ้น</t>
  </si>
  <si>
    <t xml:space="preserve">   ทุนจดทะเบียน</t>
  </si>
  <si>
    <r>
      <t xml:space="preserve">      หุ้นสามัญ </t>
    </r>
    <r>
      <rPr>
        <sz val="14"/>
        <rFont val="Angsana New"/>
        <family val="1"/>
      </rPr>
      <t>333,333,333 หุ้น มูลค่าหุ้นละ 1 บาท</t>
    </r>
  </si>
  <si>
    <t xml:space="preserve">   ทุนที่ออกและชำระแล้ว</t>
  </si>
  <si>
    <r>
      <t xml:space="preserve">      หุ้นสามัญ </t>
    </r>
    <r>
      <rPr>
        <sz val="14"/>
        <rFont val="Angsana New"/>
        <family val="1"/>
      </rPr>
      <t>250,020,799 หุ้น มูลค่าหุ้นละ 1 บาท</t>
    </r>
  </si>
  <si>
    <t>ส่วนเกินมูลค่าหุ้นสามัญ</t>
  </si>
  <si>
    <t>กำไรสะสม</t>
  </si>
  <si>
    <r>
      <t xml:space="preserve">   จัดสรรแล้ว </t>
    </r>
    <r>
      <rPr>
        <sz val="14"/>
        <rFont val="Angsana New"/>
        <family val="1"/>
      </rPr>
      <t>- สำรองตามกฎหมาย</t>
    </r>
  </si>
  <si>
    <t xml:space="preserve">   ยังไม่ได้จัดสรร</t>
  </si>
  <si>
    <t xml:space="preserve">รวมส่วนของผู้ถือหุ้น </t>
  </si>
  <si>
    <t>รวมหนี้สินและส่วนของผู้ถือหุ้น</t>
  </si>
  <si>
    <r>
      <t>(</t>
    </r>
    <r>
      <rPr>
        <sz val="14"/>
        <rFont val="Angsana New"/>
        <family val="1"/>
      </rPr>
      <t>ยังไม่ได้ตรวจสอบแต่สอบทานแล้ว</t>
    </r>
    <r>
      <rPr>
        <sz val="14"/>
        <rFont val="Angsana New"/>
        <family val="1"/>
      </rPr>
      <t>)</t>
    </r>
  </si>
  <si>
    <r>
      <t xml:space="preserve">บริษัท อินเทอร์เน็ตประเทศไทย จำกัด </t>
    </r>
    <r>
      <rPr>
        <b/>
        <sz val="14"/>
        <rFont val="Angsana New"/>
        <family val="1"/>
      </rPr>
      <t>(</t>
    </r>
    <r>
      <rPr>
        <b/>
        <sz val="14"/>
        <rFont val="Angsana New"/>
        <family val="1"/>
      </rPr>
      <t>มหาชน</t>
    </r>
    <r>
      <rPr>
        <b/>
        <sz val="14"/>
        <rFont val="Angsana New"/>
        <family val="1"/>
      </rPr>
      <t xml:space="preserve">) </t>
    </r>
    <r>
      <rPr>
        <b/>
        <sz val="14"/>
        <rFont val="Angsana New"/>
        <family val="1"/>
      </rPr>
      <t>และบริษัทย่อย</t>
    </r>
  </si>
  <si>
    <t>งบกำไรขาดทุน</t>
  </si>
  <si>
    <r>
      <t xml:space="preserve">สำหรับงวดสามเดือนสิ้นสุดวันที่ </t>
    </r>
    <r>
      <rPr>
        <b/>
        <sz val="14"/>
        <rFont val="Angsana New"/>
        <family val="1"/>
      </rPr>
      <t xml:space="preserve">30 </t>
    </r>
    <r>
      <rPr>
        <b/>
        <sz val="14"/>
        <rFont val="Angsana New"/>
        <family val="1"/>
      </rPr>
      <t xml:space="preserve">กันยายน </t>
    </r>
    <r>
      <rPr>
        <b/>
        <sz val="14"/>
        <rFont val="Angsana New"/>
        <family val="1"/>
      </rPr>
      <t xml:space="preserve">2553 </t>
    </r>
    <r>
      <rPr>
        <b/>
        <sz val="14"/>
        <rFont val="Angsana New"/>
        <family val="1"/>
      </rPr>
      <t xml:space="preserve">และ </t>
    </r>
    <r>
      <rPr>
        <b/>
        <sz val="14"/>
        <rFont val="Angsana New"/>
        <family val="1"/>
      </rPr>
      <t>2552</t>
    </r>
  </si>
  <si>
    <r>
      <t>(</t>
    </r>
    <r>
      <rPr>
        <sz val="14"/>
        <rFont val="Angsana New"/>
        <family val="1"/>
      </rPr>
      <t>หน่วย</t>
    </r>
    <r>
      <rPr>
        <sz val="14"/>
        <rFont val="Angsana New"/>
        <family val="1"/>
      </rPr>
      <t xml:space="preserve">: </t>
    </r>
    <r>
      <rPr>
        <sz val="14"/>
        <rFont val="Angsana New"/>
        <family val="1"/>
      </rPr>
      <t>พันบาท</t>
    </r>
    <r>
      <rPr>
        <sz val="14"/>
        <rFont val="Angsana New"/>
        <family val="1"/>
      </rPr>
      <t>)</t>
    </r>
  </si>
  <si>
    <t>2552</t>
  </si>
  <si>
    <t>รายได้จากการให้บริการ</t>
  </si>
  <si>
    <t>รายได้จากการขาย</t>
  </si>
  <si>
    <t>ต้นทุนในการให้บริการ</t>
  </si>
  <si>
    <t>ต้นทุนขาย</t>
  </si>
  <si>
    <t>กำไรขั้นต้น</t>
  </si>
  <si>
    <t>รายได้อื่น</t>
  </si>
  <si>
    <t>กำไรก่อนค่าใช้จ่ายดำเนินงาน</t>
  </si>
  <si>
    <t>ค่าใช้จ่ายในการขาย</t>
  </si>
  <si>
    <t>ค่าใช้จ่ายในการบริหาร</t>
  </si>
  <si>
    <t>ค่าตอบแทนกรรมการและผู้บริหาร</t>
  </si>
  <si>
    <r>
      <t xml:space="preserve">กำไร </t>
    </r>
    <r>
      <rPr>
        <b/>
        <sz val="14"/>
        <rFont val="Angsana New"/>
        <family val="1"/>
      </rPr>
      <t>(</t>
    </r>
    <r>
      <rPr>
        <b/>
        <sz val="14"/>
        <rFont val="Angsana New"/>
        <family val="1"/>
      </rPr>
      <t>ขาดทุน</t>
    </r>
    <r>
      <rPr>
        <b/>
        <sz val="14"/>
        <rFont val="Angsana New"/>
        <family val="1"/>
      </rPr>
      <t xml:space="preserve">) </t>
    </r>
    <r>
      <rPr>
        <b/>
        <sz val="14"/>
        <rFont val="Angsana New"/>
        <family val="1"/>
      </rPr>
      <t>ก่อนส่วนแบ่งกำไรจากเงินลงทุนในบริษัทร่วม</t>
    </r>
  </si>
  <si>
    <t>ส่วนแบ่งกำไรจากเงินลงทุนในบริษัทร่วม</t>
  </si>
  <si>
    <r>
      <t xml:space="preserve">กำไร </t>
    </r>
    <r>
      <rPr>
        <b/>
        <sz val="14"/>
        <rFont val="Angsana New"/>
        <family val="1"/>
      </rPr>
      <t>(</t>
    </r>
    <r>
      <rPr>
        <b/>
        <sz val="14"/>
        <rFont val="Angsana New"/>
        <family val="1"/>
      </rPr>
      <t>ขาดทุน</t>
    </r>
    <r>
      <rPr>
        <b/>
        <sz val="14"/>
        <rFont val="Angsana New"/>
        <family val="1"/>
      </rPr>
      <t xml:space="preserve">) </t>
    </r>
    <r>
      <rPr>
        <b/>
        <sz val="14"/>
        <rFont val="Angsana New"/>
        <family val="1"/>
      </rPr>
      <t>ก่อนภาษีเงินได้นิติบุคคล</t>
    </r>
  </si>
  <si>
    <t>ภาษีเงินได้นิติบุคคล</t>
  </si>
  <si>
    <r>
      <t xml:space="preserve">กำไร </t>
    </r>
    <r>
      <rPr>
        <b/>
        <sz val="14"/>
        <rFont val="Angsana New"/>
        <family val="1"/>
      </rPr>
      <t>(</t>
    </r>
    <r>
      <rPr>
        <b/>
        <sz val="14"/>
        <rFont val="Angsana New"/>
        <family val="1"/>
      </rPr>
      <t>ขาดทุน</t>
    </r>
    <r>
      <rPr>
        <b/>
        <sz val="14"/>
        <rFont val="Angsana New"/>
        <family val="1"/>
      </rPr>
      <t xml:space="preserve">) </t>
    </r>
    <r>
      <rPr>
        <b/>
        <sz val="14"/>
        <rFont val="Angsana New"/>
        <family val="1"/>
      </rPr>
      <t xml:space="preserve">สุทธิ </t>
    </r>
  </si>
  <si>
    <r>
      <t>(</t>
    </r>
    <r>
      <rPr>
        <sz val="14"/>
        <rFont val="Angsana New"/>
        <family val="1"/>
      </rPr>
      <t>หน่วย</t>
    </r>
    <r>
      <rPr>
        <sz val="14"/>
        <rFont val="Angsana New"/>
        <family val="1"/>
      </rPr>
      <t xml:space="preserve">: </t>
    </r>
    <r>
      <rPr>
        <sz val="14"/>
        <rFont val="Angsana New"/>
        <family val="1"/>
      </rPr>
      <t>บาท</t>
    </r>
    <r>
      <rPr>
        <sz val="14"/>
        <rFont val="Angsana New"/>
        <family val="1"/>
      </rPr>
      <t>)</t>
    </r>
  </si>
  <si>
    <t>กำไรต่อหุ้น</t>
  </si>
  <si>
    <t>กำไรต่อหุ้นขั้นพื้นฐาน</t>
  </si>
  <si>
    <r>
      <t xml:space="preserve">   กำไร </t>
    </r>
    <r>
      <rPr>
        <sz val="14"/>
        <rFont val="Angsana New"/>
        <family val="1"/>
      </rPr>
      <t>(</t>
    </r>
    <r>
      <rPr>
        <sz val="14"/>
        <rFont val="Angsana New"/>
        <family val="1"/>
      </rPr>
      <t>ขาดทุน</t>
    </r>
    <r>
      <rPr>
        <sz val="14"/>
        <rFont val="Angsana New"/>
        <family val="1"/>
      </rPr>
      <t xml:space="preserve">) </t>
    </r>
    <r>
      <rPr>
        <sz val="14"/>
        <rFont val="Angsana New"/>
        <family val="1"/>
      </rPr>
      <t>สุทธิ</t>
    </r>
  </si>
  <si>
    <t>นายนพณัฏฐ์ หุตะเจริญ</t>
  </si>
  <si>
    <r>
      <t>ศ</t>
    </r>
    <r>
      <rPr>
        <sz val="14"/>
        <rFont val="Angsana New"/>
        <family val="1"/>
      </rPr>
      <t>.</t>
    </r>
    <r>
      <rPr>
        <sz val="14"/>
        <rFont val="Angsana New"/>
        <family val="1"/>
      </rPr>
      <t>ดร</t>
    </r>
    <r>
      <rPr>
        <sz val="14"/>
        <rFont val="Angsana New"/>
        <family val="1"/>
      </rPr>
      <t xml:space="preserve">. </t>
    </r>
    <r>
      <rPr>
        <sz val="14"/>
        <rFont val="Angsana New"/>
        <family val="1"/>
      </rPr>
      <t>ไพรัช ธัชยพงษ์</t>
    </r>
  </si>
  <si>
    <r>
      <t>(</t>
    </r>
    <r>
      <rPr>
        <sz val="14"/>
        <rFont val="Angsana New"/>
        <family val="1"/>
      </rPr>
      <t>กรรมการ</t>
    </r>
    <r>
      <rPr>
        <sz val="14"/>
        <rFont val="Angsana New"/>
        <family val="1"/>
      </rPr>
      <t>)</t>
    </r>
  </si>
  <si>
    <r>
      <t xml:space="preserve">สำหรับงวดเก้าเดือนสิ้นสุดวันที่ </t>
    </r>
    <r>
      <rPr>
        <b/>
        <sz val="14"/>
        <rFont val="Angsana New"/>
        <family val="1"/>
      </rPr>
      <t xml:space="preserve">30 </t>
    </r>
    <r>
      <rPr>
        <b/>
        <sz val="14"/>
        <rFont val="Angsana New"/>
        <family val="1"/>
      </rPr>
      <t xml:space="preserve">กันยายน </t>
    </r>
    <r>
      <rPr>
        <b/>
        <sz val="14"/>
        <rFont val="Angsana New"/>
        <family val="1"/>
      </rPr>
      <t xml:space="preserve">2553 </t>
    </r>
    <r>
      <rPr>
        <b/>
        <sz val="14"/>
        <rFont val="Angsana New"/>
        <family val="1"/>
      </rPr>
      <t xml:space="preserve">และ </t>
    </r>
    <r>
      <rPr>
        <b/>
        <sz val="14"/>
        <rFont val="Angsana New"/>
        <family val="1"/>
      </rPr>
      <t>2552</t>
    </r>
  </si>
  <si>
    <t>รายได้เงินปันผล</t>
  </si>
  <si>
    <t>7.1, 13.2</t>
  </si>
  <si>
    <t>งบแสดงการเปลี่ยนแปลงส่วนของผู้ถือหุ้น</t>
  </si>
  <si>
    <t>ทุนที่ออก</t>
  </si>
  <si>
    <t>ส่วนเกิน</t>
  </si>
  <si>
    <t xml:space="preserve"> สำรอง</t>
  </si>
  <si>
    <t>และชำระแล้ว</t>
  </si>
  <si>
    <t>มูลค่าหุ้น</t>
  </si>
  <si>
    <t>ตามกฎหมาย</t>
  </si>
  <si>
    <t>ยังไม่ได้จัดสรร</t>
  </si>
  <si>
    <t>รวม</t>
  </si>
  <si>
    <r>
      <t xml:space="preserve">ยอดคงเหลือ ณ วันที่ </t>
    </r>
    <r>
      <rPr>
        <b/>
        <sz val="14"/>
        <rFont val="Angsana New"/>
        <family val="1"/>
      </rPr>
      <t>31 ธันวาคม 2551</t>
    </r>
  </si>
  <si>
    <t>กำไรสุทธิ</t>
  </si>
  <si>
    <t>เงินปันผลจ่าย</t>
  </si>
  <si>
    <r>
      <t xml:space="preserve">ยอดคงเหลือ ณ วันที่ </t>
    </r>
    <r>
      <rPr>
        <b/>
        <sz val="14"/>
        <rFont val="Angsana New"/>
        <family val="1"/>
      </rPr>
      <t>30 กันยายน 2552</t>
    </r>
  </si>
  <si>
    <r>
      <t xml:space="preserve">ยอดคงเหลือ ณ วันที่ </t>
    </r>
    <r>
      <rPr>
        <b/>
        <sz val="14"/>
        <rFont val="Angsana New"/>
        <family val="1"/>
      </rPr>
      <t>31 ธันวาคม 2552</t>
    </r>
  </si>
  <si>
    <t>ขาดทุนสุทธิ</t>
  </si>
  <si>
    <r>
      <t xml:space="preserve">ยอดคงเหลือ ณ วันที่ </t>
    </r>
    <r>
      <rPr>
        <b/>
        <sz val="14"/>
        <rFont val="Angsana New"/>
        <family val="1"/>
      </rPr>
      <t>30 กันยายน 2553</t>
    </r>
  </si>
  <si>
    <r>
      <t xml:space="preserve">งบแสดงการเปลี่ยนแปลงส่วนของผู้ถือหุ้น </t>
    </r>
    <r>
      <rPr>
        <b/>
        <sz val="14"/>
        <rFont val="Angsana New"/>
        <family val="1"/>
      </rPr>
      <t>(</t>
    </r>
    <r>
      <rPr>
        <b/>
        <sz val="14"/>
        <rFont val="Angsana New"/>
        <family val="1"/>
      </rPr>
      <t>ต่อ</t>
    </r>
    <r>
      <rPr>
        <b/>
        <sz val="14"/>
        <rFont val="Angsana New"/>
        <family val="1"/>
      </rPr>
      <t>)</t>
    </r>
  </si>
  <si>
    <t>งบกระแสเงินสด</t>
  </si>
  <si>
    <t>2553</t>
  </si>
  <si>
    <t>กระแสเงินสดจากกิจกรรมดำเนินงาน</t>
  </si>
  <si>
    <r>
      <t xml:space="preserve">กำไร </t>
    </r>
    <r>
      <rPr>
        <sz val="14"/>
        <rFont val="Angsana New"/>
        <family val="1"/>
      </rPr>
      <t>(ขาดทุน) ก่อนภาษี</t>
    </r>
  </si>
  <si>
    <r>
      <t xml:space="preserve">รายการปรับกระทบยอดกำไร </t>
    </r>
    <r>
      <rPr>
        <sz val="14"/>
        <rFont val="Angsana New"/>
        <family val="1"/>
      </rPr>
      <t>(ขาดทุน) ก่อนภาษี</t>
    </r>
  </si>
  <si>
    <r>
      <t xml:space="preserve">   เป็นเงินสดรับ </t>
    </r>
    <r>
      <rPr>
        <sz val="14"/>
        <rFont val="Angsana New"/>
        <family val="1"/>
      </rPr>
      <t>(จ่าย) จากกิจกรรมดำเนินงาน</t>
    </r>
  </si>
  <si>
    <t xml:space="preserve">      ส่วนแบ่งกำไรจากเงินลงทุนในบริษัทร่วม</t>
  </si>
  <si>
    <t xml:space="preserve">      รายได้เงินปันผลจากบริษัทร่วม</t>
  </si>
  <si>
    <t xml:space="preserve">      ค่าเสื่อมราคาและค่าตัดจำหน่าย</t>
  </si>
  <si>
    <t>14, 15</t>
  </si>
  <si>
    <t xml:space="preserve">      ตัดจำหน่ายค่าเบี้ยประกัน</t>
  </si>
  <si>
    <t xml:space="preserve">      หนี้สูญและหนี้สงสัยจะสูญ</t>
  </si>
  <si>
    <t xml:space="preserve">      ค่าเผื่อการลดลงของมูลค่าสินค้าคงเหลือ</t>
  </si>
  <si>
    <t xml:space="preserve">      (กำไร) ขาดทุนจากการจำหน่ายอุปกรณ์</t>
  </si>
  <si>
    <t xml:space="preserve">      ตัดจำหน่ายดอกเบี้ยรับรอตัดบัญชีเป็นรายได้</t>
  </si>
  <si>
    <t xml:space="preserve">      รายได้ดอกเบี้ย</t>
  </si>
  <si>
    <r>
      <t xml:space="preserve">กำไร </t>
    </r>
    <r>
      <rPr>
        <b/>
        <sz val="14"/>
        <rFont val="Angsana New"/>
        <family val="1"/>
      </rPr>
      <t>(</t>
    </r>
    <r>
      <rPr>
        <b/>
        <sz val="14"/>
        <rFont val="Angsana New"/>
        <family val="1"/>
      </rPr>
      <t>ขาดทุน</t>
    </r>
    <r>
      <rPr>
        <b/>
        <sz val="14"/>
        <rFont val="Angsana New"/>
        <family val="1"/>
      </rPr>
      <t xml:space="preserve">) </t>
    </r>
    <r>
      <rPr>
        <b/>
        <sz val="14"/>
        <rFont val="Angsana New"/>
        <family val="1"/>
      </rPr>
      <t>จากการดำเนินงานก่อนการเปลี่ยนแปลง</t>
    </r>
  </si>
  <si>
    <t xml:space="preserve">   ของสินทรัพย์และหนี้สินดำเนินงาน</t>
  </si>
  <si>
    <r>
      <t xml:space="preserve">สินทรัพย์ดำเนินงาน </t>
    </r>
    <r>
      <rPr>
        <sz val="14"/>
        <rFont val="Angsana New"/>
        <family val="1"/>
      </rPr>
      <t>(เพิ่มขึ้น) ลดลง</t>
    </r>
  </si>
  <si>
    <t xml:space="preserve">   ลูกหนี้การค้า</t>
  </si>
  <si>
    <t xml:space="preserve">   รายได้จากการให้บริการที่ยังไม่เรียกเก็บ</t>
  </si>
  <si>
    <t xml:space="preserve">   ลูกหนี้ตามสัญญาเช่าการเงิน</t>
  </si>
  <si>
    <t xml:space="preserve">   สินค้าคงเหลือ</t>
  </si>
  <si>
    <t xml:space="preserve">   สินทรัพย์หมุนเวียนอื่น</t>
  </si>
  <si>
    <t xml:space="preserve">   สินทรัพย์ไม่หมุนเวียนอื่น</t>
  </si>
  <si>
    <r>
      <t xml:space="preserve">หนี้สินดำเนินงานเพิ่มขึ้น </t>
    </r>
    <r>
      <rPr>
        <sz val="14"/>
        <rFont val="Angsana New"/>
        <family val="1"/>
      </rPr>
      <t>(ลดลง)</t>
    </r>
  </si>
  <si>
    <t xml:space="preserve">   เจ้าหนี้การค้า</t>
  </si>
  <si>
    <t xml:space="preserve">   ต้นทุนค่าบริการที่ยังไม่เรียกเก็บ</t>
  </si>
  <si>
    <t xml:space="preserve">   เจ้าหนี้อื่น</t>
  </si>
  <si>
    <t xml:space="preserve">   รายได้ค่าบริการรับล่วงหน้า</t>
  </si>
  <si>
    <t xml:space="preserve">   ค่าใช้จ่ายค้างจ่าย</t>
  </si>
  <si>
    <t xml:space="preserve">   หนี้สินหมุนเวียนอื่น</t>
  </si>
  <si>
    <t xml:space="preserve">   หนี้สินไม่หมุนเวียนอื่น</t>
  </si>
  <si>
    <r>
      <t xml:space="preserve">เงินสดจาก </t>
    </r>
    <r>
      <rPr>
        <b/>
        <sz val="14"/>
        <rFont val="Angsana New"/>
        <family val="1"/>
      </rPr>
      <t>(</t>
    </r>
    <r>
      <rPr>
        <b/>
        <sz val="14"/>
        <rFont val="Angsana New"/>
        <family val="1"/>
      </rPr>
      <t>ใช้ไปใน</t>
    </r>
    <r>
      <rPr>
        <b/>
        <sz val="14"/>
        <rFont val="Angsana New"/>
        <family val="1"/>
      </rPr>
      <t xml:space="preserve">) </t>
    </r>
    <r>
      <rPr>
        <b/>
        <sz val="14"/>
        <rFont val="Angsana New"/>
        <family val="1"/>
      </rPr>
      <t>กิจกรรมดำเนินงาน</t>
    </r>
  </si>
  <si>
    <t>เงินสดรับจากรายได้ดอกเบี้ย</t>
  </si>
  <si>
    <r>
      <t xml:space="preserve">รับคืน </t>
    </r>
    <r>
      <rPr>
        <sz val="14"/>
        <rFont val="Angsana New"/>
        <family val="1"/>
      </rPr>
      <t>(จ่าย) ภาษีเงินได้นิติบุคคล</t>
    </r>
  </si>
  <si>
    <r>
      <t xml:space="preserve">เงินสดสุทธิจากจาก </t>
    </r>
    <r>
      <rPr>
        <b/>
        <sz val="14"/>
        <rFont val="Angsana New"/>
        <family val="1"/>
      </rPr>
      <t>(</t>
    </r>
    <r>
      <rPr>
        <b/>
        <sz val="14"/>
        <rFont val="Angsana New"/>
        <family val="1"/>
      </rPr>
      <t>ใช้ไปใน</t>
    </r>
    <r>
      <rPr>
        <b/>
        <sz val="14"/>
        <rFont val="Angsana New"/>
        <family val="1"/>
      </rPr>
      <t xml:space="preserve">) </t>
    </r>
    <r>
      <rPr>
        <b/>
        <sz val="14"/>
        <rFont val="Angsana New"/>
        <family val="1"/>
      </rPr>
      <t>กิจกรรมดำเนินงาน</t>
    </r>
  </si>
  <si>
    <r>
      <t xml:space="preserve">งบกระแสเงินสด </t>
    </r>
    <r>
      <rPr>
        <b/>
        <sz val="14"/>
        <rFont val="Angsana New"/>
        <family val="1"/>
      </rPr>
      <t>(</t>
    </r>
    <r>
      <rPr>
        <b/>
        <sz val="14"/>
        <rFont val="Angsana New"/>
        <family val="1"/>
      </rPr>
      <t>ต่อ</t>
    </r>
    <r>
      <rPr>
        <b/>
        <sz val="14"/>
        <rFont val="Angsana New"/>
        <family val="1"/>
      </rPr>
      <t>)</t>
    </r>
  </si>
  <si>
    <t>กระแสเงินสดจากกิจกรรมลงทุน</t>
  </si>
  <si>
    <r>
      <t>เงินลงทุนชั่วคราว</t>
    </r>
    <r>
      <rPr>
        <sz val="14"/>
        <rFont val="Angsana New"/>
        <family val="1"/>
      </rPr>
      <t>ลดลง</t>
    </r>
  </si>
  <si>
    <t>เงินฝากธนาคารและเงินลงทุนระยะสั้นที่ติด</t>
  </si>
  <si>
    <r>
      <t xml:space="preserve">   ภาระค้ำประกัน </t>
    </r>
    <r>
      <rPr>
        <sz val="14"/>
        <rFont val="Angsana New"/>
        <family val="1"/>
      </rPr>
      <t>(เพิ่มขึ้น) ลดลง</t>
    </r>
  </si>
  <si>
    <t>5, 6</t>
  </si>
  <si>
    <t>เงินสดจ่ายเพื่อลงทุนในบริษัทร่วม</t>
  </si>
  <si>
    <t>เงินปันผลรับจากบริษัทร่วม</t>
  </si>
  <si>
    <t>เงินสดจ่ายเพื่อซื้ออุปกรณ์</t>
  </si>
  <si>
    <t>เงินสดจ่ายเพื่อสินทรัพย์ไม่มีตัวตน</t>
  </si>
  <si>
    <t>เงินสดรับจากการจำหน่ายอุปกรณ์</t>
  </si>
  <si>
    <r>
      <t xml:space="preserve">เงินสดสุทธิจาก </t>
    </r>
    <r>
      <rPr>
        <b/>
        <sz val="14"/>
        <rFont val="Angsana New"/>
        <family val="1"/>
      </rPr>
      <t>(</t>
    </r>
    <r>
      <rPr>
        <b/>
        <sz val="14"/>
        <rFont val="Angsana New"/>
        <family val="1"/>
      </rPr>
      <t>ใช้ไปใน</t>
    </r>
    <r>
      <rPr>
        <b/>
        <sz val="14"/>
        <rFont val="Angsana New"/>
        <family val="1"/>
      </rPr>
      <t xml:space="preserve">) </t>
    </r>
    <r>
      <rPr>
        <b/>
        <sz val="14"/>
        <rFont val="Angsana New"/>
        <family val="1"/>
      </rPr>
      <t>กิจกรรมลงทุน</t>
    </r>
  </si>
  <si>
    <t>กระแสเงินสดจากกิจกรรมจัดหาเงิน</t>
  </si>
  <si>
    <t>เงินสดสุทธิใช้ไปในกิจกรรมจัดหาเงิน</t>
  </si>
  <si>
    <r>
      <t xml:space="preserve">เงินสดและรายการเทียบเท่าเงินสดเพิ่มขึ้น </t>
    </r>
    <r>
      <rPr>
        <b/>
        <sz val="14"/>
        <rFont val="Angsana New"/>
        <family val="1"/>
      </rPr>
      <t>(</t>
    </r>
    <r>
      <rPr>
        <b/>
        <sz val="14"/>
        <rFont val="Angsana New"/>
        <family val="1"/>
      </rPr>
      <t>ลดลง</t>
    </r>
    <r>
      <rPr>
        <b/>
        <sz val="14"/>
        <rFont val="Angsana New"/>
        <family val="1"/>
      </rPr>
      <t>)</t>
    </r>
  </si>
  <si>
    <t>เงินสดและรายการเทียบเท่าเงินต้นงวด</t>
  </si>
  <si>
    <t>เงินสดและรายการเทียบเท่าเงินปลายงวด</t>
  </si>
  <si>
    <t>รายการที่มิใช่เงินสดที่มีสาระสำคัญ</t>
  </si>
  <si>
    <t>สินทรัพย์ไม่มีตัวตนลดลงจากการโอนไปเป็นลูกหนี้อื่น</t>
  </si>
</sst>
</file>

<file path=xl/styles.xml><?xml version="1.0" encoding="utf-8"?>
<styleSheet xmlns="http://schemas.openxmlformats.org/spreadsheetml/2006/main">
  <numFmts count="15">
    <numFmt numFmtId="164" formatCode="GENERAL"/>
    <numFmt numFmtId="165" formatCode="_(* #,##0.00_);_(* \(#,##0.00\);_(* \-??_);_(@_)"/>
    <numFmt numFmtId="166" formatCode="_(* #,##0_);_(* \(#,##0\);_(* \-??_);_(@_)"/>
    <numFmt numFmtId="167" formatCode="#,##0;\(#,##0\);&quot;- &quot;;@"/>
    <numFmt numFmtId="168" formatCode="_(* #,##0_);_(* \(#,##0\);_(* \-_);_(@_)"/>
    <numFmt numFmtId="169" formatCode="#,##0;\(#,##0\)"/>
    <numFmt numFmtId="170" formatCode="_(* #,##0_);_(* \(#,##0\);_(* \-??_);_(@_)"/>
    <numFmt numFmtId="171" formatCode="#,##0;\(#,##0\);&quot;- &quot;;@"/>
    <numFmt numFmtId="172" formatCode="_(* #,##0.00_);_(* \(#,##0.00\);_(* \-??_);_(@_)"/>
    <numFmt numFmtId="173" formatCode="_(* #,##0_);_(* \(#,##0\);_(* \-_);_(@_)"/>
    <numFmt numFmtId="174" formatCode="#,##0.00;\(#,##0.00\);&quot;- &quot;;@"/>
    <numFmt numFmtId="175" formatCode="#,##0;\-#,##0"/>
    <numFmt numFmtId="176" formatCode="#,##0.00;\-#,##0.00"/>
    <numFmt numFmtId="177" formatCode="_(* #,##0.00_);_(* \(#,##0.00\);_(* \-_);_(@_)"/>
    <numFmt numFmtId="178" formatCode="_(* #,##0.00_);_(* \(#,##0.00\);_(* \-_);_(@_)"/>
  </numFmts>
  <fonts count="25">
    <font>
      <sz val="14"/>
      <name val="Cordia New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Angsana New"/>
      <family val="1"/>
    </font>
    <font>
      <b/>
      <sz val="14"/>
      <name val="Angsana New"/>
      <family val="1"/>
    </font>
    <font>
      <i/>
      <sz val="14"/>
      <name val="Angsana New"/>
      <family val="1"/>
    </font>
    <font>
      <u val="single"/>
      <sz val="14"/>
      <name val="Angsana New"/>
      <family val="1"/>
    </font>
    <font>
      <b/>
      <i/>
      <sz val="14"/>
      <name val="Angsana New"/>
      <family val="1"/>
    </font>
    <font>
      <sz val="14"/>
      <color indexed="8"/>
      <name val="Angsana New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3" borderId="0" applyNumberFormat="0" applyBorder="0" applyAlignment="0" applyProtection="0"/>
    <xf numFmtId="164" fontId="5" fillId="20" borderId="1" applyNumberFormat="0" applyAlignment="0" applyProtection="0"/>
    <xf numFmtId="164" fontId="6" fillId="21" borderId="2" applyNumberFormat="0" applyAlignment="0" applyProtection="0"/>
    <xf numFmtId="165" fontId="0" fillId="0" borderId="0" applyFill="0" applyBorder="0" applyAlignment="0" applyProtection="0"/>
    <xf numFmtId="164" fontId="7" fillId="0" borderId="0" applyNumberFormat="0" applyFill="0" applyBorder="0" applyAlignment="0" applyProtection="0"/>
    <xf numFmtId="164" fontId="8" fillId="4" borderId="0" applyNumberFormat="0" applyBorder="0" applyAlignment="0" applyProtection="0"/>
    <xf numFmtId="164" fontId="9" fillId="0" borderId="3" applyNumberFormat="0" applyFill="0" applyAlignment="0" applyProtection="0"/>
    <xf numFmtId="164" fontId="10" fillId="0" borderId="4" applyNumberFormat="0" applyFill="0" applyAlignment="0" applyProtection="0"/>
    <xf numFmtId="164" fontId="11" fillId="0" borderId="5" applyNumberFormat="0" applyFill="0" applyAlignment="0" applyProtection="0"/>
    <xf numFmtId="164" fontId="11" fillId="0" borderId="0" applyNumberFormat="0" applyFill="0" applyBorder="0" applyAlignment="0" applyProtection="0"/>
    <xf numFmtId="164" fontId="12" fillId="7" borderId="1" applyNumberFormat="0" applyAlignment="0" applyProtection="0"/>
    <xf numFmtId="164" fontId="13" fillId="0" borderId="6" applyNumberFormat="0" applyFill="0" applyAlignment="0" applyProtection="0"/>
    <xf numFmtId="164" fontId="14" fillId="22" borderId="0" applyNumberFormat="0" applyBorder="0" applyAlignment="0" applyProtection="0"/>
    <xf numFmtId="164" fontId="0" fillId="0" borderId="0">
      <alignment/>
      <protection/>
    </xf>
    <xf numFmtId="164" fontId="0" fillId="23" borderId="7" applyNumberFormat="0" applyAlignment="0" applyProtection="0"/>
    <xf numFmtId="164" fontId="15" fillId="20" borderId="8" applyNumberFormat="0" applyAlignment="0" applyProtection="0"/>
    <xf numFmtId="164" fontId="16" fillId="0" borderId="0" applyNumberFormat="0" applyFill="0" applyBorder="0" applyAlignment="0" applyProtection="0"/>
    <xf numFmtId="164" fontId="17" fillId="0" borderId="9" applyNumberFormat="0" applyFill="0" applyAlignment="0" applyProtection="0"/>
    <xf numFmtId="164" fontId="18" fillId="0" borderId="0" applyNumberFormat="0" applyFill="0" applyBorder="0" applyAlignment="0" applyProtection="0"/>
  </cellStyleXfs>
  <cellXfs count="147">
    <xf numFmtId="164" fontId="0" fillId="0" borderId="0" xfId="0" applyAlignment="1">
      <alignment/>
    </xf>
    <xf numFmtId="164" fontId="19" fillId="0" borderId="0" xfId="57" applyNumberFormat="1" applyFont="1" applyFill="1" applyAlignment="1">
      <alignment vertical="center"/>
      <protection/>
    </xf>
    <xf numFmtId="164" fontId="19" fillId="0" borderId="0" xfId="57" applyNumberFormat="1" applyFont="1" applyFill="1" applyAlignment="1">
      <alignment horizontal="center" vertical="center"/>
      <protection/>
    </xf>
    <xf numFmtId="166" fontId="19" fillId="0" borderId="0" xfId="57" applyNumberFormat="1" applyFont="1" applyFill="1" applyAlignment="1">
      <alignment vertical="center"/>
      <protection/>
    </xf>
    <xf numFmtId="167" fontId="19" fillId="0" borderId="0" xfId="57" applyNumberFormat="1" applyFont="1" applyFill="1" applyAlignment="1">
      <alignment vertical="center"/>
      <protection/>
    </xf>
    <xf numFmtId="164" fontId="20" fillId="0" borderId="0" xfId="57" applyNumberFormat="1" applyFont="1" applyFill="1" applyAlignment="1">
      <alignment vertical="center"/>
      <protection/>
    </xf>
    <xf numFmtId="164" fontId="20" fillId="0" borderId="0" xfId="57" applyNumberFormat="1" applyFont="1" applyFill="1" applyBorder="1" applyAlignment="1">
      <alignment vertical="center"/>
      <protection/>
    </xf>
    <xf numFmtId="164" fontId="19" fillId="0" borderId="0" xfId="57" applyNumberFormat="1" applyFont="1" applyFill="1" applyBorder="1" applyAlignment="1">
      <alignment horizontal="center" vertical="center"/>
      <protection/>
    </xf>
    <xf numFmtId="164" fontId="19" fillId="0" borderId="0" xfId="57" applyNumberFormat="1" applyFont="1" applyFill="1" applyBorder="1" applyAlignment="1">
      <alignment vertical="center"/>
      <protection/>
    </xf>
    <xf numFmtId="166" fontId="19" fillId="0" borderId="0" xfId="57" applyNumberFormat="1" applyFont="1" applyFill="1" applyBorder="1" applyAlignment="1">
      <alignment vertical="center"/>
      <protection/>
    </xf>
    <xf numFmtId="167" fontId="19" fillId="0" borderId="0" xfId="57" applyNumberFormat="1" applyFont="1" applyFill="1" applyBorder="1" applyAlignment="1">
      <alignment vertical="center"/>
      <protection/>
    </xf>
    <xf numFmtId="166" fontId="19" fillId="0" borderId="0" xfId="57" applyNumberFormat="1" applyFont="1" applyFill="1" applyBorder="1" applyAlignment="1">
      <alignment horizontal="right" vertical="center"/>
      <protection/>
    </xf>
    <xf numFmtId="164" fontId="19" fillId="0" borderId="0" xfId="57" applyNumberFormat="1" applyFont="1" applyFill="1" applyBorder="1" applyAlignment="1">
      <alignment horizontal="right" vertical="center"/>
      <protection/>
    </xf>
    <xf numFmtId="167" fontId="19" fillId="0" borderId="10" xfId="57" applyNumberFormat="1" applyFont="1" applyFill="1" applyBorder="1" applyAlignment="1">
      <alignment horizontal="center" vertical="center"/>
      <protection/>
    </xf>
    <xf numFmtId="167" fontId="19" fillId="0" borderId="0" xfId="57" applyNumberFormat="1" applyFont="1" applyFill="1" applyBorder="1" applyAlignment="1">
      <alignment horizontal="center" vertical="center"/>
      <protection/>
    </xf>
    <xf numFmtId="164" fontId="19" fillId="0" borderId="10" xfId="57" applyNumberFormat="1" applyFont="1" applyFill="1" applyBorder="1" applyAlignment="1">
      <alignment horizontal="center" vertical="center"/>
      <protection/>
    </xf>
    <xf numFmtId="164" fontId="19" fillId="0" borderId="10" xfId="57" applyNumberFormat="1" applyFont="1" applyFill="1" applyBorder="1" applyAlignment="1">
      <alignment horizontal="center" vertical="center"/>
      <protection/>
    </xf>
    <xf numFmtId="164" fontId="19" fillId="0" borderId="0" xfId="57" applyNumberFormat="1" applyFont="1" applyFill="1" applyBorder="1" applyAlignment="1">
      <alignment horizontal="center" vertical="center"/>
      <protection/>
    </xf>
    <xf numFmtId="164" fontId="19" fillId="0" borderId="0" xfId="57" applyNumberFormat="1" applyFont="1" applyFill="1" applyAlignment="1">
      <alignment vertical="center"/>
      <protection/>
    </xf>
    <xf numFmtId="164" fontId="21" fillId="0" borderId="0" xfId="57" applyNumberFormat="1" applyFont="1" applyFill="1" applyAlignment="1">
      <alignment horizontal="center" vertical="center"/>
      <protection/>
    </xf>
    <xf numFmtId="168" fontId="19" fillId="0" borderId="0" xfId="57" applyNumberFormat="1" applyFont="1" applyFill="1" applyAlignment="1">
      <alignment vertical="center"/>
      <protection/>
    </xf>
    <xf numFmtId="169" fontId="19" fillId="0" borderId="0" xfId="57" applyNumberFormat="1" applyFont="1" applyFill="1" applyAlignment="1">
      <alignment vertical="center"/>
      <protection/>
    </xf>
    <xf numFmtId="164" fontId="0" fillId="0" borderId="0" xfId="57">
      <alignment/>
      <protection/>
    </xf>
    <xf numFmtId="168" fontId="19" fillId="0" borderId="0" xfId="57" applyNumberFormat="1" applyFont="1" applyFill="1" applyBorder="1" applyAlignment="1">
      <alignment vertical="center"/>
      <protection/>
    </xf>
    <xf numFmtId="168" fontId="19" fillId="0" borderId="0" xfId="47" applyNumberFormat="1" applyFont="1" applyFill="1" applyBorder="1" applyAlignment="1" applyProtection="1">
      <alignment horizontal="right" vertical="center"/>
      <protection/>
    </xf>
    <xf numFmtId="168" fontId="19" fillId="0" borderId="0" xfId="57" applyNumberFormat="1" applyFont="1" applyFill="1" applyAlignment="1">
      <alignment horizontal="right" vertical="center"/>
      <protection/>
    </xf>
    <xf numFmtId="168" fontId="19" fillId="0" borderId="10" xfId="57" applyNumberFormat="1" applyFont="1" applyFill="1" applyBorder="1" applyAlignment="1">
      <alignment vertical="center"/>
      <protection/>
    </xf>
    <xf numFmtId="168" fontId="19" fillId="0" borderId="11" xfId="57" applyNumberFormat="1" applyFont="1" applyFill="1" applyBorder="1" applyAlignment="1">
      <alignment vertical="center"/>
      <protection/>
    </xf>
    <xf numFmtId="168" fontId="19" fillId="0" borderId="12" xfId="57" applyNumberFormat="1" applyFont="1" applyFill="1" applyBorder="1" applyAlignment="1">
      <alignment vertical="center"/>
      <protection/>
    </xf>
    <xf numFmtId="164" fontId="19" fillId="0" borderId="0" xfId="57" applyNumberFormat="1" applyFont="1" applyFill="1" applyBorder="1" applyAlignment="1">
      <alignment vertical="center"/>
      <protection/>
    </xf>
    <xf numFmtId="164" fontId="19" fillId="0" borderId="13" xfId="57" applyNumberFormat="1" applyFont="1" applyFill="1" applyBorder="1" applyAlignment="1">
      <alignment vertical="center"/>
      <protection/>
    </xf>
    <xf numFmtId="166" fontId="19" fillId="0" borderId="13" xfId="57" applyNumberFormat="1" applyFont="1" applyFill="1" applyBorder="1" applyAlignment="1">
      <alignment vertical="center"/>
      <protection/>
    </xf>
    <xf numFmtId="167" fontId="19" fillId="0" borderId="13" xfId="57" applyNumberFormat="1" applyFont="1" applyFill="1" applyBorder="1" applyAlignment="1">
      <alignment vertical="center"/>
      <protection/>
    </xf>
    <xf numFmtId="166" fontId="19" fillId="0" borderId="0" xfId="57" applyNumberFormat="1" applyFont="1" applyFill="1" applyBorder="1" applyAlignment="1">
      <alignment horizontal="center" vertical="center"/>
      <protection/>
    </xf>
    <xf numFmtId="167" fontId="19" fillId="0" borderId="0" xfId="57" applyNumberFormat="1" applyFont="1" applyFill="1" applyBorder="1" applyAlignment="1">
      <alignment horizontal="right" vertical="center"/>
      <protection/>
    </xf>
    <xf numFmtId="166" fontId="19" fillId="0" borderId="14" xfId="57" applyNumberFormat="1" applyFont="1" applyFill="1" applyBorder="1" applyAlignment="1">
      <alignment horizontal="center" vertical="center"/>
      <protection/>
    </xf>
    <xf numFmtId="164" fontId="19" fillId="0" borderId="0" xfId="0" applyNumberFormat="1" applyFont="1" applyFill="1" applyAlignment="1">
      <alignment/>
    </xf>
    <xf numFmtId="164" fontId="19" fillId="0" borderId="0" xfId="0" applyNumberFormat="1" applyFont="1" applyFill="1" applyAlignment="1">
      <alignment horizontal="center"/>
    </xf>
    <xf numFmtId="166" fontId="19" fillId="0" borderId="0" xfId="0" applyNumberFormat="1" applyFont="1" applyFill="1" applyAlignment="1">
      <alignment/>
    </xf>
    <xf numFmtId="167" fontId="19" fillId="0" borderId="0" xfId="0" applyNumberFormat="1" applyFont="1" applyFill="1" applyAlignment="1">
      <alignment/>
    </xf>
    <xf numFmtId="165" fontId="19" fillId="0" borderId="0" xfId="15" applyFont="1" applyFill="1" applyBorder="1" applyAlignment="1" applyProtection="1">
      <alignment/>
      <protection/>
    </xf>
    <xf numFmtId="166" fontId="19" fillId="0" borderId="0" xfId="0" applyNumberFormat="1" applyFont="1" applyFill="1" applyAlignment="1">
      <alignment horizontal="right"/>
    </xf>
    <xf numFmtId="164" fontId="20" fillId="0" borderId="0" xfId="0" applyNumberFormat="1" applyFont="1" applyFill="1" applyAlignment="1">
      <alignment/>
    </xf>
    <xf numFmtId="164" fontId="20" fillId="0" borderId="0" xfId="0" applyNumberFormat="1" applyFont="1" applyFill="1" applyBorder="1" applyAlignment="1">
      <alignment/>
    </xf>
    <xf numFmtId="164" fontId="19" fillId="0" borderId="0" xfId="0" applyNumberFormat="1" applyFont="1" applyFill="1" applyBorder="1" applyAlignment="1">
      <alignment horizontal="center"/>
    </xf>
    <xf numFmtId="164" fontId="19" fillId="0" borderId="0" xfId="0" applyNumberFormat="1" applyFont="1" applyFill="1" applyBorder="1" applyAlignment="1">
      <alignment/>
    </xf>
    <xf numFmtId="166" fontId="19" fillId="0" borderId="0" xfId="0" applyNumberFormat="1" applyFont="1" applyFill="1" applyBorder="1" applyAlignment="1">
      <alignment/>
    </xf>
    <xf numFmtId="167" fontId="19" fillId="0" borderId="0" xfId="0" applyNumberFormat="1" applyFont="1" applyFill="1" applyBorder="1" applyAlignment="1">
      <alignment/>
    </xf>
    <xf numFmtId="167" fontId="19" fillId="0" borderId="0" xfId="0" applyNumberFormat="1" applyFont="1" applyFill="1" applyBorder="1" applyAlignment="1">
      <alignment horizontal="right"/>
    </xf>
    <xf numFmtId="166" fontId="19" fillId="0" borderId="0" xfId="0" applyNumberFormat="1" applyFont="1" applyFill="1" applyBorder="1" applyAlignment="1">
      <alignment horizontal="right"/>
    </xf>
    <xf numFmtId="167" fontId="19" fillId="0" borderId="10" xfId="0" applyNumberFormat="1" applyFont="1" applyFill="1" applyBorder="1" applyAlignment="1">
      <alignment horizontal="center"/>
    </xf>
    <xf numFmtId="164" fontId="19" fillId="0" borderId="10" xfId="0" applyNumberFormat="1" applyFont="1" applyFill="1" applyBorder="1" applyAlignment="1">
      <alignment horizontal="center"/>
    </xf>
    <xf numFmtId="164" fontId="22" fillId="0" borderId="0" xfId="0" applyNumberFormat="1" applyFont="1" applyFill="1" applyBorder="1" applyAlignment="1">
      <alignment horizontal="center"/>
    </xf>
    <xf numFmtId="164" fontId="19" fillId="0" borderId="10" xfId="0" applyNumberFormat="1" applyFont="1" applyFill="1" applyBorder="1" applyAlignment="1">
      <alignment horizontal="center"/>
    </xf>
    <xf numFmtId="164" fontId="19" fillId="0" borderId="0" xfId="0" applyNumberFormat="1" applyFont="1" applyFill="1" applyAlignment="1">
      <alignment/>
    </xf>
    <xf numFmtId="164" fontId="21" fillId="0" borderId="0" xfId="0" applyNumberFormat="1" applyFont="1" applyFill="1" applyAlignment="1">
      <alignment horizontal="center"/>
    </xf>
    <xf numFmtId="168" fontId="19" fillId="0" borderId="0" xfId="0" applyNumberFormat="1" applyFont="1" applyFill="1" applyAlignment="1">
      <alignment/>
    </xf>
    <xf numFmtId="168" fontId="19" fillId="0" borderId="15" xfId="0" applyNumberFormat="1" applyFont="1" applyFill="1" applyBorder="1" applyAlignment="1">
      <alignment/>
    </xf>
    <xf numFmtId="168" fontId="19" fillId="0" borderId="0" xfId="0" applyNumberFormat="1" applyFont="1" applyFill="1" applyBorder="1" applyAlignment="1">
      <alignment/>
    </xf>
    <xf numFmtId="168" fontId="19" fillId="0" borderId="10" xfId="0" applyNumberFormat="1" applyFont="1" applyFill="1" applyBorder="1" applyAlignment="1">
      <alignment/>
    </xf>
    <xf numFmtId="168" fontId="19" fillId="0" borderId="12" xfId="0" applyNumberFormat="1" applyFont="1" applyFill="1" applyBorder="1" applyAlignment="1">
      <alignment/>
    </xf>
    <xf numFmtId="165" fontId="19" fillId="0" borderId="12" xfId="0" applyNumberFormat="1" applyFont="1" applyFill="1" applyBorder="1" applyAlignment="1">
      <alignment/>
    </xf>
    <xf numFmtId="174" fontId="19" fillId="0" borderId="0" xfId="0" applyNumberFormat="1" applyFont="1" applyFill="1" applyAlignment="1">
      <alignment/>
    </xf>
    <xf numFmtId="174" fontId="19" fillId="0" borderId="0" xfId="0" applyNumberFormat="1" applyFont="1" applyFill="1" applyBorder="1" applyAlignment="1">
      <alignment/>
    </xf>
    <xf numFmtId="164" fontId="19" fillId="0" borderId="0" xfId="0" applyNumberFormat="1" applyFont="1" applyFill="1" applyBorder="1" applyAlignment="1">
      <alignment/>
    </xf>
    <xf numFmtId="164" fontId="19" fillId="0" borderId="13" xfId="0" applyNumberFormat="1" applyFont="1" applyFill="1" applyBorder="1" applyAlignment="1">
      <alignment/>
    </xf>
    <xf numFmtId="166" fontId="19" fillId="0" borderId="13" xfId="0" applyNumberFormat="1" applyFont="1" applyFill="1" applyBorder="1" applyAlignment="1">
      <alignment/>
    </xf>
    <xf numFmtId="167" fontId="19" fillId="0" borderId="13" xfId="0" applyNumberFormat="1" applyFont="1" applyFill="1" applyBorder="1" applyAlignment="1">
      <alignment/>
    </xf>
    <xf numFmtId="164" fontId="19" fillId="0" borderId="0" xfId="0" applyNumberFormat="1" applyFont="1" applyFill="1" applyBorder="1" applyAlignment="1">
      <alignment horizontal="center"/>
    </xf>
    <xf numFmtId="166" fontId="19" fillId="0" borderId="14" xfId="0" applyNumberFormat="1" applyFont="1" applyFill="1" applyBorder="1" applyAlignment="1">
      <alignment horizontal="center" vertical="center"/>
    </xf>
    <xf numFmtId="164" fontId="19" fillId="0" borderId="0" xfId="0" applyFont="1" applyFill="1" applyAlignment="1">
      <alignment/>
    </xf>
    <xf numFmtId="167" fontId="19" fillId="0" borderId="0" xfId="0" applyNumberFormat="1" applyFont="1" applyFill="1" applyAlignment="1">
      <alignment horizontal="right"/>
    </xf>
    <xf numFmtId="164" fontId="19" fillId="0" borderId="0" xfId="0" applyFont="1" applyFill="1" applyAlignment="1">
      <alignment horizontal="right"/>
    </xf>
    <xf numFmtId="164" fontId="20" fillId="0" borderId="0" xfId="0" applyFont="1" applyFill="1" applyAlignment="1">
      <alignment/>
    </xf>
    <xf numFmtId="175" fontId="19" fillId="0" borderId="0" xfId="0" applyNumberFormat="1" applyFont="1" applyFill="1" applyAlignment="1">
      <alignment horizontal="right"/>
    </xf>
    <xf numFmtId="164" fontId="20" fillId="0" borderId="0" xfId="0" applyFont="1" applyFill="1" applyAlignment="1">
      <alignment/>
    </xf>
    <xf numFmtId="164" fontId="19" fillId="0" borderId="0" xfId="0" applyNumberFormat="1" applyFont="1" applyFill="1" applyBorder="1" applyAlignment="1">
      <alignment horizontal="right"/>
    </xf>
    <xf numFmtId="164" fontId="19" fillId="0" borderId="0" xfId="0" applyFont="1" applyFill="1" applyBorder="1" applyAlignment="1">
      <alignment/>
    </xf>
    <xf numFmtId="175" fontId="19" fillId="0" borderId="0" xfId="0" applyNumberFormat="1" applyFont="1" applyFill="1" applyBorder="1" applyAlignment="1">
      <alignment horizontal="right"/>
    </xf>
    <xf numFmtId="167" fontId="19" fillId="0" borderId="0" xfId="0" applyNumberFormat="1" applyFont="1" applyFill="1" applyBorder="1" applyAlignment="1">
      <alignment horizontal="center"/>
    </xf>
    <xf numFmtId="167" fontId="19" fillId="0" borderId="11" xfId="0" applyNumberFormat="1" applyFont="1" applyFill="1" applyBorder="1" applyAlignment="1">
      <alignment horizontal="center"/>
    </xf>
    <xf numFmtId="166" fontId="19" fillId="0" borderId="0" xfId="0" applyNumberFormat="1" applyFont="1" applyFill="1" applyBorder="1" applyAlignment="1">
      <alignment horizontal="center"/>
    </xf>
    <xf numFmtId="166" fontId="19" fillId="0" borderId="0" xfId="0" applyNumberFormat="1" applyFont="1" applyFill="1" applyAlignment="1">
      <alignment horizontal="center"/>
    </xf>
    <xf numFmtId="169" fontId="19" fillId="0" borderId="10" xfId="0" applyNumberFormat="1" applyFont="1" applyFill="1" applyBorder="1" applyAlignment="1">
      <alignment horizontal="center"/>
    </xf>
    <xf numFmtId="166" fontId="19" fillId="0" borderId="10" xfId="0" applyNumberFormat="1" applyFont="1" applyFill="1" applyBorder="1" applyAlignment="1">
      <alignment horizontal="center"/>
    </xf>
    <xf numFmtId="164" fontId="21" fillId="0" borderId="0" xfId="0" applyFont="1" applyFill="1" applyAlignment="1">
      <alignment horizontal="center"/>
    </xf>
    <xf numFmtId="164" fontId="20" fillId="0" borderId="0" xfId="0" applyFont="1" applyFill="1" applyBorder="1" applyAlignment="1">
      <alignment/>
    </xf>
    <xf numFmtId="164" fontId="21" fillId="0" borderId="0" xfId="0" applyFont="1" applyFill="1" applyBorder="1" applyAlignment="1">
      <alignment horizontal="center"/>
    </xf>
    <xf numFmtId="164" fontId="19" fillId="0" borderId="0" xfId="0" applyFont="1" applyFill="1" applyBorder="1" applyAlignment="1">
      <alignment/>
    </xf>
    <xf numFmtId="168" fontId="19" fillId="0" borderId="0" xfId="0" applyNumberFormat="1" applyFont="1" applyFill="1" applyBorder="1" applyAlignment="1">
      <alignment horizontal="center"/>
    </xf>
    <xf numFmtId="168" fontId="19" fillId="0" borderId="0" xfId="15" applyNumberFormat="1" applyFont="1" applyFill="1" applyBorder="1" applyAlignment="1" applyProtection="1">
      <alignment/>
      <protection/>
    </xf>
    <xf numFmtId="168" fontId="19" fillId="0" borderId="10" xfId="15" applyNumberFormat="1" applyFont="1" applyFill="1" applyBorder="1" applyAlignment="1" applyProtection="1">
      <alignment/>
      <protection/>
    </xf>
    <xf numFmtId="164" fontId="23" fillId="0" borderId="0" xfId="0" applyFont="1" applyFill="1" applyBorder="1" applyAlignment="1">
      <alignment horizontal="center"/>
    </xf>
    <xf numFmtId="168" fontId="19" fillId="0" borderId="16" xfId="0" applyNumberFormat="1" applyFont="1" applyFill="1" applyBorder="1" applyAlignment="1">
      <alignment horizontal="right"/>
    </xf>
    <xf numFmtId="168" fontId="19" fillId="0" borderId="0" xfId="0" applyNumberFormat="1" applyFont="1" applyFill="1" applyBorder="1" applyAlignment="1">
      <alignment horizontal="right"/>
    </xf>
    <xf numFmtId="168" fontId="19" fillId="0" borderId="10" xfId="0" applyNumberFormat="1" applyFont="1" applyFill="1" applyBorder="1" applyAlignment="1">
      <alignment horizontal="center"/>
    </xf>
    <xf numFmtId="168" fontId="19" fillId="0" borderId="12" xfId="0" applyNumberFormat="1" applyFont="1" applyFill="1" applyBorder="1" applyAlignment="1">
      <alignment horizontal="right"/>
    </xf>
    <xf numFmtId="164" fontId="19" fillId="0" borderId="0" xfId="0" applyFont="1" applyFill="1" applyAlignment="1">
      <alignment/>
    </xf>
    <xf numFmtId="175" fontId="20" fillId="0" borderId="0" xfId="0" applyNumberFormat="1" applyFont="1" applyFill="1" applyBorder="1" applyAlignment="1">
      <alignment horizontal="right"/>
    </xf>
    <xf numFmtId="166" fontId="20" fillId="0" borderId="0" xfId="0" applyNumberFormat="1" applyFont="1" applyFill="1" applyBorder="1" applyAlignment="1">
      <alignment horizontal="right"/>
    </xf>
    <xf numFmtId="167" fontId="20" fillId="0" borderId="0" xfId="0" applyNumberFormat="1" applyFont="1" applyFill="1" applyBorder="1" applyAlignment="1">
      <alignment horizontal="right"/>
    </xf>
    <xf numFmtId="176" fontId="19" fillId="0" borderId="0" xfId="0" applyNumberFormat="1" applyFont="1" applyFill="1" applyBorder="1" applyAlignment="1">
      <alignment horizontal="right"/>
    </xf>
    <xf numFmtId="164" fontId="19" fillId="0" borderId="0" xfId="0" applyFont="1" applyFill="1" applyAlignment="1">
      <alignment horizontal="center"/>
    </xf>
    <xf numFmtId="168" fontId="19" fillId="0" borderId="0" xfId="0" applyNumberFormat="1" applyFont="1" applyFill="1" applyAlignment="1">
      <alignment horizontal="right"/>
    </xf>
    <xf numFmtId="177" fontId="19" fillId="0" borderId="0" xfId="0" applyNumberFormat="1" applyFont="1" applyFill="1" applyAlignment="1">
      <alignment/>
    </xf>
    <xf numFmtId="177" fontId="19" fillId="0" borderId="0" xfId="0" applyNumberFormat="1" applyFont="1" applyFill="1" applyAlignment="1">
      <alignment horizontal="right"/>
    </xf>
    <xf numFmtId="169" fontId="19" fillId="0" borderId="0" xfId="0" applyNumberFormat="1" applyFont="1" applyFill="1" applyAlignment="1">
      <alignment horizontal="right"/>
    </xf>
    <xf numFmtId="177" fontId="19" fillId="0" borderId="0" xfId="0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 horizontal="right"/>
    </xf>
    <xf numFmtId="169" fontId="19" fillId="0" borderId="0" xfId="0" applyNumberFormat="1" applyFont="1" applyFill="1" applyBorder="1" applyAlignment="1">
      <alignment horizontal="right"/>
    </xf>
    <xf numFmtId="164" fontId="19" fillId="0" borderId="0" xfId="0" applyNumberFormat="1" applyFont="1" applyFill="1" applyAlignment="1">
      <alignment horizontal="right"/>
    </xf>
    <xf numFmtId="177" fontId="19" fillId="0" borderId="10" xfId="0" applyNumberFormat="1" applyFont="1" applyFill="1" applyBorder="1" applyAlignment="1">
      <alignment horizontal="center"/>
    </xf>
    <xf numFmtId="177" fontId="19" fillId="0" borderId="0" xfId="0" applyNumberFormat="1" applyFont="1" applyFill="1" applyAlignment="1">
      <alignment horizontal="center"/>
    </xf>
    <xf numFmtId="169" fontId="19" fillId="0" borderId="0" xfId="0" applyNumberFormat="1" applyFont="1" applyFill="1" applyBorder="1" applyAlignment="1">
      <alignment horizontal="center"/>
    </xf>
    <xf numFmtId="168" fontId="19" fillId="0" borderId="11" xfId="0" applyNumberFormat="1" applyFont="1" applyFill="1" applyBorder="1" applyAlignment="1">
      <alignment horizontal="center"/>
    </xf>
    <xf numFmtId="177" fontId="22" fillId="0" borderId="0" xfId="0" applyNumberFormat="1" applyFont="1" applyFill="1" applyBorder="1" applyAlignment="1">
      <alignment horizontal="center"/>
    </xf>
    <xf numFmtId="164" fontId="19" fillId="0" borderId="0" xfId="0" applyFont="1" applyFill="1" applyBorder="1" applyAlignment="1">
      <alignment horizontal="center"/>
    </xf>
    <xf numFmtId="164" fontId="19" fillId="0" borderId="0" xfId="0" applyFont="1" applyFill="1" applyAlignment="1">
      <alignment horizontal="left"/>
    </xf>
    <xf numFmtId="168" fontId="19" fillId="0" borderId="0" xfId="0" applyNumberFormat="1" applyFont="1" applyFill="1" applyBorder="1" applyAlignment="1">
      <alignment horizontal="right"/>
    </xf>
    <xf numFmtId="168" fontId="19" fillId="0" borderId="0" xfId="0" applyNumberFormat="1" applyFont="1" applyFill="1" applyBorder="1" applyAlignment="1">
      <alignment/>
    </xf>
    <xf numFmtId="168" fontId="24" fillId="0" borderId="0" xfId="0" applyNumberFormat="1" applyFont="1" applyFill="1" applyBorder="1" applyAlignment="1">
      <alignment horizontal="right"/>
    </xf>
    <xf numFmtId="168" fontId="19" fillId="0" borderId="0" xfId="0" applyNumberFormat="1" applyFont="1" applyFill="1" applyAlignment="1">
      <alignment horizontal="right"/>
    </xf>
    <xf numFmtId="168" fontId="19" fillId="0" borderId="0" xfId="0" applyNumberFormat="1" applyFont="1" applyFill="1" applyAlignment="1">
      <alignment/>
    </xf>
    <xf numFmtId="164" fontId="19" fillId="0" borderId="0" xfId="0" applyFont="1" applyFill="1" applyAlignment="1">
      <alignment horizontal="left"/>
    </xf>
    <xf numFmtId="168" fontId="19" fillId="0" borderId="10" xfId="0" applyNumberFormat="1" applyFont="1" applyFill="1" applyBorder="1" applyAlignment="1">
      <alignment horizontal="right"/>
    </xf>
    <xf numFmtId="168" fontId="24" fillId="0" borderId="10" xfId="0" applyNumberFormat="1" applyFont="1" applyFill="1" applyBorder="1" applyAlignment="1">
      <alignment horizontal="right"/>
    </xf>
    <xf numFmtId="169" fontId="19" fillId="0" borderId="0" xfId="0" applyNumberFormat="1" applyFont="1" applyFill="1" applyAlignment="1">
      <alignment horizontal="left"/>
    </xf>
    <xf numFmtId="168" fontId="19" fillId="0" borderId="15" xfId="0" applyNumberFormat="1" applyFont="1" applyFill="1" applyBorder="1" applyAlignment="1">
      <alignment horizontal="right"/>
    </xf>
    <xf numFmtId="168" fontId="19" fillId="0" borderId="11" xfId="0" applyNumberFormat="1" applyFont="1" applyFill="1" applyBorder="1" applyAlignment="1">
      <alignment horizontal="right"/>
    </xf>
    <xf numFmtId="164" fontId="19" fillId="0" borderId="0" xfId="0" applyNumberFormat="1" applyFont="1" applyFill="1" applyBorder="1" applyAlignment="1">
      <alignment vertical="center"/>
    </xf>
    <xf numFmtId="164" fontId="19" fillId="0" borderId="0" xfId="0" applyNumberFormat="1" applyFont="1" applyFill="1" applyBorder="1" applyAlignment="1">
      <alignment horizontal="center" vertical="center"/>
    </xf>
    <xf numFmtId="166" fontId="19" fillId="0" borderId="0" xfId="0" applyNumberFormat="1" applyFont="1" applyFill="1" applyBorder="1" applyAlignment="1">
      <alignment vertical="center"/>
    </xf>
    <xf numFmtId="167" fontId="19" fillId="0" borderId="0" xfId="0" applyNumberFormat="1" applyFont="1" applyFill="1" applyBorder="1" applyAlignment="1">
      <alignment vertical="center"/>
    </xf>
    <xf numFmtId="164" fontId="19" fillId="0" borderId="0" xfId="0" applyNumberFormat="1" applyFont="1" applyFill="1" applyAlignment="1">
      <alignment vertical="center"/>
    </xf>
    <xf numFmtId="164" fontId="19" fillId="0" borderId="13" xfId="0" applyNumberFormat="1" applyFont="1" applyFill="1" applyBorder="1" applyAlignment="1">
      <alignment vertical="center"/>
    </xf>
    <xf numFmtId="164" fontId="19" fillId="0" borderId="0" xfId="0" applyNumberFormat="1" applyFont="1" applyFill="1" applyAlignment="1">
      <alignment horizontal="center" vertical="center"/>
    </xf>
    <xf numFmtId="166" fontId="19" fillId="0" borderId="0" xfId="0" applyNumberFormat="1" applyFont="1" applyFill="1" applyAlignment="1">
      <alignment vertical="center"/>
    </xf>
    <xf numFmtId="167" fontId="19" fillId="0" borderId="0" xfId="0" applyNumberFormat="1" applyFont="1" applyFill="1" applyAlignment="1">
      <alignment vertical="center"/>
    </xf>
    <xf numFmtId="166" fontId="19" fillId="0" borderId="13" xfId="0" applyNumberFormat="1" applyFont="1" applyFill="1" applyBorder="1" applyAlignment="1">
      <alignment vertical="center"/>
    </xf>
    <xf numFmtId="167" fontId="19" fillId="0" borderId="13" xfId="0" applyNumberFormat="1" applyFont="1" applyFill="1" applyBorder="1" applyAlignment="1">
      <alignment vertical="center"/>
    </xf>
    <xf numFmtId="164" fontId="19" fillId="0" borderId="0" xfId="0" applyNumberFormat="1" applyFont="1" applyFill="1" applyBorder="1" applyAlignment="1">
      <alignment horizontal="center" vertical="center"/>
    </xf>
    <xf numFmtId="177" fontId="19" fillId="0" borderId="0" xfId="0" applyNumberFormat="1" applyFont="1" applyFill="1" applyAlignment="1">
      <alignment/>
    </xf>
    <xf numFmtId="177" fontId="19" fillId="0" borderId="0" xfId="0" applyNumberFormat="1" applyFont="1" applyFill="1" applyBorder="1" applyAlignment="1">
      <alignment horizontal="right"/>
    </xf>
    <xf numFmtId="168" fontId="24" fillId="0" borderId="0" xfId="0" applyNumberFormat="1" applyFont="1" applyFill="1" applyAlignment="1">
      <alignment horizontal="right"/>
    </xf>
    <xf numFmtId="168" fontId="19" fillId="0" borderId="10" xfId="0" applyNumberFormat="1" applyFont="1" applyFill="1" applyBorder="1" applyAlignment="1">
      <alignment horizontal="right"/>
    </xf>
    <xf numFmtId="164" fontId="19" fillId="0" borderId="0" xfId="0" applyFont="1" applyFill="1" applyAlignment="1">
      <alignment horizontal="justify"/>
    </xf>
    <xf numFmtId="168" fontId="19" fillId="0" borderId="0" xfId="0" applyNumberFormat="1" applyFont="1" applyFill="1" applyAlignment="1">
      <alignment horizontal="justify"/>
    </xf>
  </cellXfs>
  <cellStyles count="4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Comma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onticha.damrongrit\My%20Documents\JOB\INET%20Group\INET\INET_30.06.08\&#3591;&#3610;&#3585;&#3634;&#3619;&#3648;&#3591;&#3636;&#3609;%20Q2%202008_CD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../../../../../../../../Account%20Dept\Finstatement\FA-MANAGEMENT\Cashflow%20(&#3591;&#3610;&#3585;&#3619;&#3632;&#3649;&#3626;&#3648;&#3591;&#3636;&#3609;&#3626;&#3604;)\&#3591;&#3610;&#3585;&#3619;&#3632;&#3649;&#3626;&#3648;&#3591;&#3636;&#3609;&#3626;&#3604;%20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S"/>
      <sheetName val="PL"/>
      <sheetName val="CE"/>
      <sheetName val="Cashflow"/>
    </sheetNames>
    <sheetDataSet>
      <sheetData sheetId="0">
        <row r="34">
          <cell r="A34" t="str">
            <v>หมายเหตุประกอบงบการเงินเป็นส่วนหนึ่งของงบการเงินนี้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wp Jan"/>
      <sheetName val="wp Feb"/>
      <sheetName val="wp Mar"/>
      <sheetName val="wp Apr"/>
      <sheetName val="wp May"/>
      <sheetName val="wp Jun"/>
      <sheetName val="wp Jul"/>
      <sheetName val="wp Aug"/>
      <sheetName val="wp Sep"/>
      <sheetName val="wp Q1"/>
      <sheetName val="wp Q2"/>
      <sheetName val="wp Q3"/>
      <sheetName val="wp Oct"/>
      <sheetName val="wp Nov"/>
      <sheetName val="wp Dec"/>
      <sheetName val=" cashflow 2008"/>
      <sheetName val="wp YTD08"/>
      <sheetName val="BS Audit"/>
      <sheetName val=" BS Oracle"/>
      <sheetName val="wp Q4"/>
    </sheetNames>
    <sheetDataSet>
      <sheetData sheetId="16">
        <row r="5">
          <cell r="J5">
            <v>44826324.66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8"/>
  <sheetViews>
    <sheetView showGridLines="0" zoomScale="115" zoomScaleNormal="115" workbookViewId="0" topLeftCell="A55">
      <selection activeCell="A10" sqref="A10"/>
    </sheetView>
  </sheetViews>
  <sheetFormatPr defaultColWidth="9.140625" defaultRowHeight="21" customHeight="1"/>
  <cols>
    <col min="1" max="1" width="43.28125" style="1" customWidth="1"/>
    <col min="2" max="2" width="7.57421875" style="2" customWidth="1"/>
    <col min="3" max="3" width="1.28515625" style="1" customWidth="1"/>
    <col min="4" max="4" width="12.7109375" style="3" customWidth="1"/>
    <col min="5" max="5" width="0.71875" style="4" customWidth="1"/>
    <col min="6" max="6" width="12.7109375" style="3" customWidth="1"/>
    <col min="7" max="7" width="0.71875" style="4" customWidth="1"/>
    <col min="8" max="8" width="12.7109375" style="3" customWidth="1"/>
    <col min="9" max="9" width="0.71875" style="4" customWidth="1"/>
    <col min="10" max="10" width="12.7109375" style="3" customWidth="1"/>
    <col min="11" max="11" width="14.8515625" style="1" customWidth="1"/>
    <col min="12" max="16384" width="9.140625" style="1" customWidth="1"/>
  </cols>
  <sheetData>
    <row r="1" ht="21" customHeight="1">
      <c r="A1" s="5" t="s">
        <v>0</v>
      </c>
    </row>
    <row r="2" ht="21" customHeight="1">
      <c r="A2" s="5" t="s">
        <v>1</v>
      </c>
    </row>
    <row r="3" spans="1:10" ht="21" customHeight="1">
      <c r="A3" s="6" t="s">
        <v>2</v>
      </c>
      <c r="B3" s="7"/>
      <c r="C3" s="8"/>
      <c r="D3" s="9"/>
      <c r="E3" s="10"/>
      <c r="F3" s="9"/>
      <c r="G3" s="10"/>
      <c r="H3" s="9"/>
      <c r="I3" s="10"/>
      <c r="J3" s="9"/>
    </row>
    <row r="4" spans="4:10" ht="21" customHeight="1">
      <c r="D4" s="9"/>
      <c r="E4" s="11"/>
      <c r="F4" s="11"/>
      <c r="G4" s="11"/>
      <c r="H4" s="11"/>
      <c r="I4" s="11"/>
      <c r="J4" s="12" t="s">
        <v>3</v>
      </c>
    </row>
    <row r="5" spans="4:10" ht="21" customHeight="1">
      <c r="D5" s="13" t="s">
        <v>4</v>
      </c>
      <c r="E5" s="13"/>
      <c r="F5" s="13"/>
      <c r="G5" s="14"/>
      <c r="H5" s="13" t="s">
        <v>5</v>
      </c>
      <c r="I5" s="13"/>
      <c r="J5" s="13"/>
    </row>
    <row r="6" spans="2:10" ht="21" customHeight="1">
      <c r="B6" s="15" t="s">
        <v>6</v>
      </c>
      <c r="D6" s="16" t="s">
        <v>7</v>
      </c>
      <c r="E6" s="14"/>
      <c r="F6" s="16" t="s">
        <v>8</v>
      </c>
      <c r="G6" s="14"/>
      <c r="H6" s="16" t="s">
        <v>7</v>
      </c>
      <c r="I6" s="14"/>
      <c r="J6" s="16" t="s">
        <v>8</v>
      </c>
    </row>
    <row r="7" spans="2:10" ht="21" customHeight="1">
      <c r="B7" s="7"/>
      <c r="D7" s="7" t="s">
        <v>9</v>
      </c>
      <c r="E7" s="14"/>
      <c r="F7" s="7" t="s">
        <v>10</v>
      </c>
      <c r="G7" s="14"/>
      <c r="H7" s="7" t="s">
        <v>9</v>
      </c>
      <c r="I7" s="14"/>
      <c r="J7" s="7" t="s">
        <v>10</v>
      </c>
    </row>
    <row r="8" spans="2:10" ht="21" customHeight="1">
      <c r="B8" s="7"/>
      <c r="D8" s="17" t="s">
        <v>11</v>
      </c>
      <c r="E8" s="14"/>
      <c r="F8" s="7"/>
      <c r="G8" s="14"/>
      <c r="H8" s="17" t="s">
        <v>11</v>
      </c>
      <c r="I8" s="14"/>
      <c r="J8" s="7"/>
    </row>
    <row r="9" spans="1:9" s="1" customFormat="1" ht="21" customHeight="1">
      <c r="A9" s="5" t="s">
        <v>12</v>
      </c>
      <c r="B9" s="2"/>
      <c r="I9" s="4"/>
    </row>
    <row r="10" ht="21" customHeight="1">
      <c r="A10" s="5" t="s">
        <v>13</v>
      </c>
    </row>
    <row r="11" spans="1:11" ht="21" customHeight="1">
      <c r="A11" s="18" t="s">
        <v>14</v>
      </c>
      <c r="B11" s="19">
        <v>5</v>
      </c>
      <c r="D11" s="20">
        <v>194156</v>
      </c>
      <c r="E11" s="20"/>
      <c r="F11" s="20">
        <v>227173</v>
      </c>
      <c r="G11" s="20"/>
      <c r="H11" s="20">
        <v>194033</v>
      </c>
      <c r="I11" s="20"/>
      <c r="J11" s="20">
        <v>226927</v>
      </c>
      <c r="K11" s="21"/>
    </row>
    <row r="12" spans="1:11" ht="21" customHeight="1">
      <c r="A12" s="18" t="s">
        <v>15</v>
      </c>
      <c r="B12" s="19">
        <v>6</v>
      </c>
      <c r="D12" s="20">
        <v>161524</v>
      </c>
      <c r="E12" s="20"/>
      <c r="F12" s="20">
        <v>173561</v>
      </c>
      <c r="G12" s="20"/>
      <c r="H12" s="20">
        <v>161524</v>
      </c>
      <c r="I12" s="20"/>
      <c r="J12" s="20">
        <v>173561</v>
      </c>
      <c r="K12" s="21"/>
    </row>
    <row r="13" spans="1:11" ht="21" customHeight="1">
      <c r="A13" s="18" t="s">
        <v>16</v>
      </c>
      <c r="B13" s="19"/>
      <c r="D13" s="22"/>
      <c r="E13" s="20"/>
      <c r="F13" s="20"/>
      <c r="G13" s="20"/>
      <c r="H13" s="22"/>
      <c r="I13" s="20"/>
      <c r="J13" s="20"/>
      <c r="K13" s="21"/>
    </row>
    <row r="14" spans="1:11" ht="21" customHeight="1">
      <c r="A14" s="18" t="s">
        <v>17</v>
      </c>
      <c r="B14" s="19" t="s">
        <v>18</v>
      </c>
      <c r="D14" s="20">
        <v>10284</v>
      </c>
      <c r="E14" s="20"/>
      <c r="F14" s="23">
        <v>10944</v>
      </c>
      <c r="G14" s="20"/>
      <c r="H14" s="20">
        <v>10657</v>
      </c>
      <c r="I14" s="20"/>
      <c r="J14" s="20">
        <v>10953</v>
      </c>
      <c r="K14" s="21"/>
    </row>
    <row r="15" spans="1:11" ht="21" customHeight="1">
      <c r="A15" s="18" t="s">
        <v>19</v>
      </c>
      <c r="B15" s="19">
        <v>8</v>
      </c>
      <c r="D15" s="20">
        <v>41528</v>
      </c>
      <c r="E15" s="20"/>
      <c r="F15" s="23">
        <v>43464</v>
      </c>
      <c r="G15" s="20"/>
      <c r="H15" s="20">
        <v>41298</v>
      </c>
      <c r="I15" s="20"/>
      <c r="J15" s="20">
        <v>43464</v>
      </c>
      <c r="K15" s="21"/>
    </row>
    <row r="16" spans="1:11" ht="21" customHeight="1">
      <c r="A16" s="18" t="s">
        <v>20</v>
      </c>
      <c r="B16" s="19" t="s">
        <v>21</v>
      </c>
      <c r="D16" s="23">
        <v>142457</v>
      </c>
      <c r="E16" s="20"/>
      <c r="F16" s="20">
        <v>141620</v>
      </c>
      <c r="G16" s="20"/>
      <c r="H16" s="20">
        <v>142457</v>
      </c>
      <c r="I16" s="20"/>
      <c r="J16" s="20">
        <v>141620</v>
      </c>
      <c r="K16" s="21"/>
    </row>
    <row r="17" spans="1:11" ht="21" customHeight="1">
      <c r="A17" s="18" t="s">
        <v>22</v>
      </c>
      <c r="B17" s="19">
        <v>10</v>
      </c>
      <c r="D17" s="24">
        <v>0</v>
      </c>
      <c r="E17" s="25"/>
      <c r="F17" s="24">
        <v>0</v>
      </c>
      <c r="G17" s="25"/>
      <c r="H17" s="25">
        <v>0</v>
      </c>
      <c r="I17" s="25"/>
      <c r="J17" s="25">
        <v>0</v>
      </c>
      <c r="K17" s="21"/>
    </row>
    <row r="18" spans="1:11" ht="21" customHeight="1">
      <c r="A18" s="18" t="s">
        <v>23</v>
      </c>
      <c r="B18" s="19"/>
      <c r="D18" s="20">
        <v>1036</v>
      </c>
      <c r="E18" s="20"/>
      <c r="F18" s="20">
        <v>911</v>
      </c>
      <c r="G18" s="20"/>
      <c r="H18" s="20">
        <v>1036</v>
      </c>
      <c r="I18" s="20"/>
      <c r="J18" s="20">
        <v>911</v>
      </c>
      <c r="K18" s="21"/>
    </row>
    <row r="19" spans="1:11" ht="21" customHeight="1">
      <c r="A19" s="18" t="s">
        <v>24</v>
      </c>
      <c r="B19" s="19">
        <v>7.2</v>
      </c>
      <c r="D19" s="26">
        <v>41538</v>
      </c>
      <c r="E19" s="23"/>
      <c r="F19" s="26">
        <v>41716</v>
      </c>
      <c r="G19" s="23"/>
      <c r="H19" s="20">
        <v>41058</v>
      </c>
      <c r="I19" s="20"/>
      <c r="J19" s="20">
        <v>41381</v>
      </c>
      <c r="K19" s="21"/>
    </row>
    <row r="20" spans="1:11" ht="21" customHeight="1">
      <c r="A20" s="5" t="s">
        <v>25</v>
      </c>
      <c r="D20" s="26">
        <f>SUM(D11:D19)</f>
        <v>592523</v>
      </c>
      <c r="E20" s="23"/>
      <c r="F20" s="26">
        <f>SUM(F11:F19)</f>
        <v>639389</v>
      </c>
      <c r="G20" s="23"/>
      <c r="H20" s="27">
        <f>SUM(H11:H19)</f>
        <v>592063</v>
      </c>
      <c r="I20" s="20"/>
      <c r="J20" s="27">
        <f>SUM(J11:J19)</f>
        <v>638817</v>
      </c>
      <c r="K20" s="21"/>
    </row>
    <row r="21" spans="1:10" ht="21" customHeight="1">
      <c r="A21" s="5" t="s">
        <v>26</v>
      </c>
      <c r="D21" s="20"/>
      <c r="E21" s="23"/>
      <c r="F21" s="20"/>
      <c r="G21" s="23"/>
      <c r="H21" s="20"/>
      <c r="I21" s="20"/>
      <c r="J21" s="20"/>
    </row>
    <row r="22" spans="1:11" ht="21" customHeight="1">
      <c r="A22" s="18" t="s">
        <v>27</v>
      </c>
      <c r="B22" s="19"/>
      <c r="D22" s="20"/>
      <c r="E22" s="23"/>
      <c r="F22" s="20"/>
      <c r="G22" s="23"/>
      <c r="H22" s="20"/>
      <c r="I22" s="20"/>
      <c r="J22" s="20"/>
      <c r="K22" s="21"/>
    </row>
    <row r="23" spans="1:11" ht="21" customHeight="1">
      <c r="A23" s="18" t="s">
        <v>28</v>
      </c>
      <c r="B23" s="19">
        <v>11</v>
      </c>
      <c r="D23" s="20">
        <v>1368</v>
      </c>
      <c r="E23" s="23"/>
      <c r="F23" s="20">
        <v>2412</v>
      </c>
      <c r="G23" s="23"/>
      <c r="H23" s="20">
        <v>1368</v>
      </c>
      <c r="I23" s="20"/>
      <c r="J23" s="20">
        <v>2412</v>
      </c>
      <c r="K23" s="21"/>
    </row>
    <row r="24" spans="1:11" ht="21" customHeight="1">
      <c r="A24" s="18" t="s">
        <v>29</v>
      </c>
      <c r="B24" s="19">
        <v>12</v>
      </c>
      <c r="D24" s="20">
        <v>0</v>
      </c>
      <c r="E24" s="23"/>
      <c r="F24" s="20">
        <v>0</v>
      </c>
      <c r="G24" s="23"/>
      <c r="H24" s="20">
        <v>5000</v>
      </c>
      <c r="I24" s="20"/>
      <c r="J24" s="20">
        <v>5000</v>
      </c>
      <c r="K24" s="21"/>
    </row>
    <row r="25" spans="1:11" ht="21" customHeight="1">
      <c r="A25" s="18" t="s">
        <v>30</v>
      </c>
      <c r="B25" s="19">
        <v>13.1</v>
      </c>
      <c r="D25" s="20">
        <v>31722</v>
      </c>
      <c r="E25" s="23"/>
      <c r="F25" s="20">
        <v>31520</v>
      </c>
      <c r="G25" s="23"/>
      <c r="H25" s="20">
        <v>20000</v>
      </c>
      <c r="I25" s="20"/>
      <c r="J25" s="20">
        <v>20000</v>
      </c>
      <c r="K25" s="21"/>
    </row>
    <row r="26" spans="1:11" ht="21" customHeight="1">
      <c r="A26" s="18" t="s">
        <v>31</v>
      </c>
      <c r="B26" s="19">
        <v>14</v>
      </c>
      <c r="D26" s="20">
        <v>48254</v>
      </c>
      <c r="E26" s="23"/>
      <c r="F26" s="20">
        <v>52997</v>
      </c>
      <c r="G26" s="23"/>
      <c r="H26" s="20">
        <v>46637</v>
      </c>
      <c r="I26" s="20"/>
      <c r="J26" s="20">
        <v>50914</v>
      </c>
      <c r="K26" s="21"/>
    </row>
    <row r="27" spans="1:11" ht="21" customHeight="1">
      <c r="A27" s="18" t="s">
        <v>32</v>
      </c>
      <c r="B27" s="19">
        <v>15</v>
      </c>
      <c r="D27" s="20">
        <v>13947</v>
      </c>
      <c r="E27" s="23"/>
      <c r="F27" s="20">
        <v>15979</v>
      </c>
      <c r="G27" s="23"/>
      <c r="H27" s="20">
        <v>13937</v>
      </c>
      <c r="I27" s="20"/>
      <c r="J27" s="20">
        <v>15972</v>
      </c>
      <c r="K27" s="21"/>
    </row>
    <row r="28" spans="1:11" ht="21" customHeight="1">
      <c r="A28" s="18" t="s">
        <v>33</v>
      </c>
      <c r="B28" s="19">
        <v>16</v>
      </c>
      <c r="D28" s="20">
        <v>24876</v>
      </c>
      <c r="E28" s="23"/>
      <c r="F28" s="20">
        <v>25338</v>
      </c>
      <c r="G28" s="23"/>
      <c r="H28" s="20">
        <v>24876</v>
      </c>
      <c r="I28" s="23"/>
      <c r="J28" s="20">
        <v>25338</v>
      </c>
      <c r="K28" s="21"/>
    </row>
    <row r="29" spans="1:11" ht="21" customHeight="1">
      <c r="A29" s="18" t="s">
        <v>34</v>
      </c>
      <c r="B29" s="19"/>
      <c r="D29" s="26">
        <v>17489</v>
      </c>
      <c r="E29" s="23"/>
      <c r="F29" s="26">
        <v>17686</v>
      </c>
      <c r="G29" s="23"/>
      <c r="H29" s="26">
        <v>17489</v>
      </c>
      <c r="I29" s="20"/>
      <c r="J29" s="26">
        <v>17686</v>
      </c>
      <c r="K29" s="21"/>
    </row>
    <row r="30" spans="1:10" ht="21" customHeight="1">
      <c r="A30" s="5" t="s">
        <v>35</v>
      </c>
      <c r="D30" s="26">
        <f>SUM(D22:D29)</f>
        <v>137656</v>
      </c>
      <c r="E30" s="23"/>
      <c r="F30" s="26">
        <f>SUM(F22:F29)</f>
        <v>145932</v>
      </c>
      <c r="G30" s="23"/>
      <c r="H30" s="26">
        <f>SUM(H22:H29)</f>
        <v>129307</v>
      </c>
      <c r="I30" s="20"/>
      <c r="J30" s="26">
        <f>SUM(J22:J29)</f>
        <v>137322</v>
      </c>
    </row>
    <row r="31" spans="1:10" ht="21" customHeight="1">
      <c r="A31" s="5" t="s">
        <v>36</v>
      </c>
      <c r="D31" s="28">
        <f>SUM(D20,D30)</f>
        <v>730179</v>
      </c>
      <c r="E31" s="23"/>
      <c r="F31" s="28">
        <f>SUM(F20,F30)</f>
        <v>785321</v>
      </c>
      <c r="G31" s="23"/>
      <c r="H31" s="28">
        <f>SUM(H20,H30)</f>
        <v>721370</v>
      </c>
      <c r="I31" s="23"/>
      <c r="J31" s="28">
        <f>SUM(J20,J30)</f>
        <v>776139</v>
      </c>
    </row>
    <row r="33" ht="21" customHeight="1">
      <c r="A33" s="29" t="s">
        <v>37</v>
      </c>
    </row>
    <row r="34" spans="1:10" ht="21.75" customHeight="1">
      <c r="A34" s="8"/>
      <c r="B34" s="7"/>
      <c r="C34" s="8"/>
      <c r="D34" s="9"/>
      <c r="E34" s="10"/>
      <c r="F34" s="9"/>
      <c r="G34" s="10"/>
      <c r="H34" s="9"/>
      <c r="I34" s="10"/>
      <c r="J34" s="9"/>
    </row>
    <row r="35" spans="1:10" ht="21.75" customHeight="1">
      <c r="A35" s="30"/>
      <c r="F35" s="31"/>
      <c r="G35" s="32"/>
      <c r="H35" s="31"/>
      <c r="I35" s="32"/>
      <c r="J35" s="31"/>
    </row>
    <row r="36" spans="1:10" ht="21.75" customHeight="1">
      <c r="A36" s="17" t="s">
        <v>38</v>
      </c>
      <c r="F36" s="33" t="s">
        <v>39</v>
      </c>
      <c r="G36" s="33"/>
      <c r="H36" s="33"/>
      <c r="I36" s="33"/>
      <c r="J36" s="33"/>
    </row>
    <row r="37" spans="1:10" ht="21.75" customHeight="1">
      <c r="A37" s="7" t="s">
        <v>40</v>
      </c>
      <c r="F37" s="7" t="s">
        <v>40</v>
      </c>
      <c r="G37" s="7"/>
      <c r="H37" s="7"/>
      <c r="I37" s="7"/>
      <c r="J37" s="7"/>
    </row>
    <row r="38" ht="21" customHeight="1">
      <c r="A38" s="5" t="s">
        <v>0</v>
      </c>
    </row>
    <row r="39" spans="1:10" ht="21" customHeight="1">
      <c r="A39" s="6" t="s">
        <v>41</v>
      </c>
      <c r="B39" s="7"/>
      <c r="C39" s="8"/>
      <c r="D39" s="9"/>
      <c r="E39" s="10"/>
      <c r="F39" s="9"/>
      <c r="G39" s="10"/>
      <c r="H39" s="9"/>
      <c r="I39" s="10"/>
      <c r="J39" s="9"/>
    </row>
    <row r="40" spans="1:10" ht="21" customHeight="1">
      <c r="A40" s="6" t="s">
        <v>2</v>
      </c>
      <c r="B40" s="7"/>
      <c r="C40" s="8"/>
      <c r="D40" s="9"/>
      <c r="E40" s="10"/>
      <c r="F40" s="9"/>
      <c r="G40" s="10"/>
      <c r="H40" s="9"/>
      <c r="I40" s="10"/>
      <c r="J40" s="9"/>
    </row>
    <row r="41" spans="4:10" ht="21" customHeight="1">
      <c r="D41" s="34"/>
      <c r="E41" s="34"/>
      <c r="F41" s="34"/>
      <c r="G41" s="34"/>
      <c r="H41" s="34"/>
      <c r="I41" s="34"/>
      <c r="J41" s="12" t="s">
        <v>3</v>
      </c>
    </row>
    <row r="42" spans="4:10" ht="21" customHeight="1">
      <c r="D42" s="13" t="s">
        <v>4</v>
      </c>
      <c r="E42" s="13"/>
      <c r="F42" s="13"/>
      <c r="G42" s="14"/>
      <c r="H42" s="13" t="s">
        <v>5</v>
      </c>
      <c r="I42" s="13"/>
      <c r="J42" s="13"/>
    </row>
    <row r="43" spans="2:10" ht="21" customHeight="1">
      <c r="B43" s="15" t="s">
        <v>6</v>
      </c>
      <c r="D43" s="16" t="s">
        <v>7</v>
      </c>
      <c r="E43" s="14"/>
      <c r="F43" s="16" t="s">
        <v>8</v>
      </c>
      <c r="G43" s="14"/>
      <c r="H43" s="16" t="s">
        <v>7</v>
      </c>
      <c r="I43" s="14"/>
      <c r="J43" s="16" t="s">
        <v>8</v>
      </c>
    </row>
    <row r="44" spans="2:10" ht="21" customHeight="1">
      <c r="B44" s="7"/>
      <c r="D44" s="7" t="s">
        <v>9</v>
      </c>
      <c r="E44" s="14"/>
      <c r="F44" s="7" t="s">
        <v>10</v>
      </c>
      <c r="G44" s="14"/>
      <c r="H44" s="7" t="s">
        <v>9</v>
      </c>
      <c r="I44" s="14"/>
      <c r="J44" s="7" t="s">
        <v>10</v>
      </c>
    </row>
    <row r="45" spans="2:10" ht="21" customHeight="1">
      <c r="B45" s="7"/>
      <c r="D45" s="17" t="s">
        <v>11</v>
      </c>
      <c r="E45" s="14"/>
      <c r="F45" s="7"/>
      <c r="G45" s="14"/>
      <c r="H45" s="17" t="s">
        <v>11</v>
      </c>
      <c r="I45" s="14"/>
      <c r="J45" s="7"/>
    </row>
    <row r="46" ht="21" customHeight="1">
      <c r="A46" s="5" t="s">
        <v>42</v>
      </c>
    </row>
    <row r="47" ht="21" customHeight="1">
      <c r="A47" s="5" t="s">
        <v>43</v>
      </c>
    </row>
    <row r="48" spans="1:11" ht="21" customHeight="1">
      <c r="A48" s="18" t="s">
        <v>44</v>
      </c>
      <c r="J48" s="9"/>
      <c r="K48" s="21"/>
    </row>
    <row r="49" spans="1:11" ht="21" customHeight="1">
      <c r="A49" s="18" t="s">
        <v>17</v>
      </c>
      <c r="B49" s="19">
        <v>7.2</v>
      </c>
      <c r="D49" s="23">
        <v>7093</v>
      </c>
      <c r="E49" s="20"/>
      <c r="F49" s="23">
        <v>6377</v>
      </c>
      <c r="G49" s="20"/>
      <c r="H49" s="23">
        <v>9146</v>
      </c>
      <c r="I49" s="20"/>
      <c r="J49" s="23">
        <v>7652</v>
      </c>
      <c r="K49" s="21"/>
    </row>
    <row r="50" spans="1:11" ht="21" customHeight="1">
      <c r="A50" s="18" t="s">
        <v>19</v>
      </c>
      <c r="D50" s="23">
        <v>83602</v>
      </c>
      <c r="E50" s="20"/>
      <c r="F50" s="23">
        <v>91029</v>
      </c>
      <c r="G50" s="20"/>
      <c r="H50" s="23">
        <v>83415</v>
      </c>
      <c r="I50" s="20"/>
      <c r="J50" s="23">
        <v>90166</v>
      </c>
      <c r="K50" s="21"/>
    </row>
    <row r="51" spans="1:11" ht="21" customHeight="1">
      <c r="A51" s="18" t="s">
        <v>45</v>
      </c>
      <c r="D51" s="23">
        <v>24299</v>
      </c>
      <c r="E51" s="20"/>
      <c r="F51" s="23">
        <v>33028</v>
      </c>
      <c r="G51" s="20"/>
      <c r="H51" s="23">
        <v>24299</v>
      </c>
      <c r="I51" s="20"/>
      <c r="J51" s="23">
        <v>33028</v>
      </c>
      <c r="K51" s="21"/>
    </row>
    <row r="52" spans="1:11" ht="21" customHeight="1">
      <c r="A52" s="18" t="s">
        <v>46</v>
      </c>
      <c r="B52" s="19"/>
      <c r="D52" s="23">
        <v>6264</v>
      </c>
      <c r="E52" s="20"/>
      <c r="F52" s="20">
        <v>16976</v>
      </c>
      <c r="G52" s="20"/>
      <c r="H52" s="23">
        <v>6048</v>
      </c>
      <c r="I52" s="20"/>
      <c r="J52" s="23">
        <v>16952</v>
      </c>
      <c r="K52" s="21"/>
    </row>
    <row r="53" spans="1:11" ht="21" customHeight="1">
      <c r="A53" s="18" t="s">
        <v>47</v>
      </c>
      <c r="B53" s="19"/>
      <c r="D53" s="23">
        <v>7411</v>
      </c>
      <c r="E53" s="20"/>
      <c r="F53" s="20">
        <v>8214</v>
      </c>
      <c r="G53" s="20"/>
      <c r="H53" s="23">
        <v>7411</v>
      </c>
      <c r="I53" s="20"/>
      <c r="J53" s="23">
        <v>8214</v>
      </c>
      <c r="K53" s="21"/>
    </row>
    <row r="54" spans="1:11" ht="21" customHeight="1">
      <c r="A54" s="18" t="s">
        <v>48</v>
      </c>
      <c r="B54" s="19"/>
      <c r="D54" s="20">
        <v>1337</v>
      </c>
      <c r="E54" s="23"/>
      <c r="F54" s="20">
        <v>8851</v>
      </c>
      <c r="G54" s="23"/>
      <c r="H54" s="23">
        <v>1296</v>
      </c>
      <c r="I54" s="20"/>
      <c r="J54" s="23">
        <v>8786</v>
      </c>
      <c r="K54" s="21"/>
    </row>
    <row r="55" spans="1:11" ht="21" customHeight="1">
      <c r="A55" s="18" t="s">
        <v>49</v>
      </c>
      <c r="B55" s="19"/>
      <c r="D55" s="26">
        <v>5443</v>
      </c>
      <c r="E55" s="23"/>
      <c r="F55" s="26">
        <v>9586</v>
      </c>
      <c r="G55" s="23"/>
      <c r="H55" s="26">
        <v>5295</v>
      </c>
      <c r="I55" s="20"/>
      <c r="J55" s="26">
        <v>9481</v>
      </c>
      <c r="K55" s="21"/>
    </row>
    <row r="56" spans="1:11" ht="21" customHeight="1">
      <c r="A56" s="5" t="s">
        <v>50</v>
      </c>
      <c r="B56" s="19"/>
      <c r="D56" s="26">
        <f>SUM(D49:D55)</f>
        <v>135449</v>
      </c>
      <c r="E56" s="23"/>
      <c r="F56" s="26">
        <f>SUM(F49:F55)</f>
        <v>174061</v>
      </c>
      <c r="G56" s="23"/>
      <c r="H56" s="26">
        <f>SUM(H49:H55)</f>
        <v>136910</v>
      </c>
      <c r="I56" s="20"/>
      <c r="J56" s="26">
        <f>SUM(J49:J55)</f>
        <v>174279</v>
      </c>
      <c r="K56" s="21"/>
    </row>
    <row r="57" spans="1:11" ht="21" customHeight="1">
      <c r="A57" s="5" t="s">
        <v>51</v>
      </c>
      <c r="B57" s="19"/>
      <c r="D57" s="20"/>
      <c r="E57" s="23"/>
      <c r="F57" s="20"/>
      <c r="G57" s="23"/>
      <c r="H57" s="20"/>
      <c r="I57" s="20"/>
      <c r="J57" s="20"/>
      <c r="K57" s="21"/>
    </row>
    <row r="58" spans="1:11" ht="21" customHeight="1">
      <c r="A58" s="18" t="s">
        <v>52</v>
      </c>
      <c r="D58" s="26">
        <v>236</v>
      </c>
      <c r="E58" s="23"/>
      <c r="F58" s="26">
        <v>307</v>
      </c>
      <c r="G58" s="23"/>
      <c r="H58" s="26">
        <v>236</v>
      </c>
      <c r="I58" s="23"/>
      <c r="J58" s="26">
        <v>307</v>
      </c>
      <c r="K58" s="21"/>
    </row>
    <row r="59" spans="1:11" ht="21" customHeight="1">
      <c r="A59" s="5" t="s">
        <v>53</v>
      </c>
      <c r="D59" s="26">
        <f>SUM(D58)</f>
        <v>236</v>
      </c>
      <c r="E59" s="23"/>
      <c r="F59" s="26">
        <f>SUM(F58)</f>
        <v>307</v>
      </c>
      <c r="G59" s="23"/>
      <c r="H59" s="26">
        <f>SUM(H58)</f>
        <v>236</v>
      </c>
      <c r="I59" s="23"/>
      <c r="J59" s="26">
        <f>SUM(J58)</f>
        <v>307</v>
      </c>
      <c r="K59" s="21"/>
    </row>
    <row r="60" spans="1:11" ht="21" customHeight="1">
      <c r="A60" s="5" t="s">
        <v>54</v>
      </c>
      <c r="D60" s="26">
        <f>D59+D56</f>
        <v>135685</v>
      </c>
      <c r="E60" s="23"/>
      <c r="F60" s="26">
        <f>F59+F56</f>
        <v>174368</v>
      </c>
      <c r="G60" s="23"/>
      <c r="H60" s="26">
        <f>H59+H56</f>
        <v>137146</v>
      </c>
      <c r="I60" s="23"/>
      <c r="J60" s="26">
        <f>J59+J56</f>
        <v>174586</v>
      </c>
      <c r="K60" s="21"/>
    </row>
    <row r="61" spans="1:11" ht="21" customHeight="1">
      <c r="A61" s="5" t="s">
        <v>55</v>
      </c>
      <c r="D61" s="20"/>
      <c r="E61" s="23"/>
      <c r="F61" s="20"/>
      <c r="G61" s="23"/>
      <c r="H61" s="20"/>
      <c r="I61" s="20"/>
      <c r="J61" s="20"/>
      <c r="K61" s="21"/>
    </row>
    <row r="62" spans="1:11" ht="21" customHeight="1">
      <c r="A62" s="18" t="s">
        <v>56</v>
      </c>
      <c r="D62" s="20"/>
      <c r="E62" s="23"/>
      <c r="F62" s="20"/>
      <c r="G62" s="23"/>
      <c r="H62" s="20"/>
      <c r="I62" s="20"/>
      <c r="J62" s="20"/>
      <c r="K62" s="21"/>
    </row>
    <row r="63" spans="1:11" ht="21" customHeight="1">
      <c r="A63" s="18" t="s">
        <v>57</v>
      </c>
      <c r="D63" s="20"/>
      <c r="E63" s="23"/>
      <c r="F63" s="20"/>
      <c r="G63" s="23"/>
      <c r="H63" s="20"/>
      <c r="I63" s="20"/>
      <c r="J63" s="20"/>
      <c r="K63" s="21"/>
    </row>
    <row r="64" spans="1:11" ht="21" customHeight="1">
      <c r="A64" s="18" t="s">
        <v>58</v>
      </c>
      <c r="D64" s="28">
        <v>333333</v>
      </c>
      <c r="E64" s="23"/>
      <c r="F64" s="28">
        <v>333333</v>
      </c>
      <c r="G64" s="23"/>
      <c r="H64" s="28">
        <v>333333</v>
      </c>
      <c r="I64" s="20"/>
      <c r="J64" s="28">
        <v>333333</v>
      </c>
      <c r="K64" s="21"/>
    </row>
    <row r="65" spans="1:11" ht="21" customHeight="1">
      <c r="A65" s="18" t="s">
        <v>59</v>
      </c>
      <c r="D65" s="20"/>
      <c r="E65" s="23"/>
      <c r="F65" s="20"/>
      <c r="G65" s="23"/>
      <c r="H65" s="20"/>
      <c r="I65" s="20"/>
      <c r="J65" s="20"/>
      <c r="K65" s="21"/>
    </row>
    <row r="66" spans="1:11" ht="21" customHeight="1">
      <c r="A66" s="18" t="s">
        <v>60</v>
      </c>
      <c r="D66" s="20">
        <v>250021</v>
      </c>
      <c r="E66" s="23"/>
      <c r="F66" s="20">
        <v>250021</v>
      </c>
      <c r="G66" s="23"/>
      <c r="H66" s="20">
        <v>250021</v>
      </c>
      <c r="I66" s="20"/>
      <c r="J66" s="20">
        <v>250021</v>
      </c>
      <c r="K66" s="21"/>
    </row>
    <row r="67" spans="1:11" ht="21" customHeight="1">
      <c r="A67" s="18" t="s">
        <v>61</v>
      </c>
      <c r="B67" s="19"/>
      <c r="D67" s="23">
        <v>272134</v>
      </c>
      <c r="E67" s="23"/>
      <c r="F67" s="23">
        <v>272134</v>
      </c>
      <c r="G67" s="23"/>
      <c r="H67" s="20">
        <v>272134</v>
      </c>
      <c r="I67" s="20"/>
      <c r="J67" s="20">
        <v>272134</v>
      </c>
      <c r="K67" s="21"/>
    </row>
    <row r="68" spans="1:11" ht="21" customHeight="1">
      <c r="A68" s="18" t="s">
        <v>62</v>
      </c>
      <c r="B68" s="19"/>
      <c r="D68" s="20"/>
      <c r="E68" s="23"/>
      <c r="F68" s="20"/>
      <c r="G68" s="23"/>
      <c r="H68" s="20"/>
      <c r="I68" s="20"/>
      <c r="J68" s="20"/>
      <c r="K68" s="21"/>
    </row>
    <row r="69" spans="1:11" ht="21" customHeight="1">
      <c r="A69" s="18" t="s">
        <v>63</v>
      </c>
      <c r="B69" s="19"/>
      <c r="D69" s="20">
        <v>24689</v>
      </c>
      <c r="E69" s="23"/>
      <c r="F69" s="20">
        <v>24689</v>
      </c>
      <c r="G69" s="23"/>
      <c r="H69" s="20">
        <v>24689</v>
      </c>
      <c r="I69" s="20"/>
      <c r="J69" s="20">
        <v>24689</v>
      </c>
      <c r="K69" s="21"/>
    </row>
    <row r="70" spans="1:11" ht="21" customHeight="1">
      <c r="A70" s="18" t="s">
        <v>64</v>
      </c>
      <c r="D70" s="26">
        <v>47650</v>
      </c>
      <c r="E70" s="23"/>
      <c r="F70" s="26">
        <v>64109</v>
      </c>
      <c r="G70" s="23"/>
      <c r="H70" s="26">
        <v>37380</v>
      </c>
      <c r="I70" s="20"/>
      <c r="J70" s="26">
        <v>54709</v>
      </c>
      <c r="K70" s="21"/>
    </row>
    <row r="71" spans="1:11" ht="21" customHeight="1">
      <c r="A71" s="5" t="s">
        <v>65</v>
      </c>
      <c r="D71" s="26">
        <f>SUM(D66:D70)</f>
        <v>594494</v>
      </c>
      <c r="E71" s="23"/>
      <c r="F71" s="26">
        <f>SUM(F66:F70)</f>
        <v>610953</v>
      </c>
      <c r="G71" s="23"/>
      <c r="H71" s="26">
        <f>SUM(H66:H70)</f>
        <v>584224</v>
      </c>
      <c r="I71" s="20"/>
      <c r="J71" s="26">
        <f>SUM(J66:J70)</f>
        <v>601553</v>
      </c>
      <c r="K71" s="21"/>
    </row>
    <row r="72" spans="1:11" ht="21" customHeight="1">
      <c r="A72" s="5" t="s">
        <v>66</v>
      </c>
      <c r="D72" s="28">
        <f>D60+D71</f>
        <v>730179</v>
      </c>
      <c r="E72" s="23"/>
      <c r="F72" s="28">
        <f>F60+F71</f>
        <v>785321</v>
      </c>
      <c r="G72" s="23"/>
      <c r="H72" s="28">
        <f>H60+H71</f>
        <v>721370</v>
      </c>
      <c r="I72" s="20"/>
      <c r="J72" s="28">
        <f>J60+J71</f>
        <v>776139</v>
      </c>
      <c r="K72" s="21"/>
    </row>
    <row r="73" spans="1:11" ht="13.5" customHeight="1">
      <c r="A73" s="5"/>
      <c r="D73" s="9">
        <f>D72-D31</f>
        <v>0</v>
      </c>
      <c r="E73" s="10"/>
      <c r="F73" s="9">
        <f>F72-F31</f>
        <v>0</v>
      </c>
      <c r="G73" s="10"/>
      <c r="H73" s="9">
        <f>H72-H31</f>
        <v>0</v>
      </c>
      <c r="J73" s="9">
        <f>J72-J31</f>
        <v>0</v>
      </c>
      <c r="K73" s="21"/>
    </row>
    <row r="74" spans="1:10" ht="21" customHeight="1">
      <c r="A74" s="29" t="s">
        <v>37</v>
      </c>
      <c r="B74" s="7"/>
      <c r="C74" s="8"/>
      <c r="D74" s="9"/>
      <c r="E74" s="10"/>
      <c r="F74" s="9"/>
      <c r="G74" s="10"/>
      <c r="H74" s="9"/>
      <c r="I74" s="10"/>
      <c r="J74" s="9"/>
    </row>
    <row r="75" spans="1:10" ht="16.5" customHeight="1">
      <c r="A75" s="8"/>
      <c r="B75" s="7"/>
      <c r="C75" s="8"/>
      <c r="D75" s="9"/>
      <c r="E75" s="10"/>
      <c r="F75" s="9"/>
      <c r="G75" s="10"/>
      <c r="H75" s="9"/>
      <c r="I75" s="10"/>
      <c r="J75" s="9"/>
    </row>
    <row r="76" spans="1:10" ht="21.75" customHeight="1">
      <c r="A76" s="30"/>
      <c r="F76" s="31"/>
      <c r="G76" s="32"/>
      <c r="H76" s="31"/>
      <c r="I76" s="32"/>
      <c r="J76" s="31"/>
    </row>
    <row r="77" spans="1:10" ht="21.75" customHeight="1">
      <c r="A77" s="17" t="s">
        <v>38</v>
      </c>
      <c r="F77" s="35" t="s">
        <v>39</v>
      </c>
      <c r="G77" s="35"/>
      <c r="H77" s="35"/>
      <c r="I77" s="35"/>
      <c r="J77" s="35"/>
    </row>
    <row r="78" spans="1:10" ht="21.75" customHeight="1">
      <c r="A78" s="7" t="s">
        <v>40</v>
      </c>
      <c r="F78" s="7" t="s">
        <v>40</v>
      </c>
      <c r="G78" s="7"/>
      <c r="H78" s="7"/>
      <c r="I78" s="7"/>
      <c r="J78" s="7"/>
    </row>
  </sheetData>
  <sheetProtection selectLockedCells="1" selectUnlockedCells="1"/>
  <mergeCells count="8">
    <mergeCell ref="D5:F5"/>
    <mergeCell ref="H5:J5"/>
    <mergeCell ref="F36:J36"/>
    <mergeCell ref="F37:J37"/>
    <mergeCell ref="D42:F42"/>
    <mergeCell ref="H42:J42"/>
    <mergeCell ref="F77:J77"/>
    <mergeCell ref="F78:J78"/>
  </mergeCells>
  <printOptions horizontalCentered="1"/>
  <pageMargins left="0.9840277777777777" right="0.39375" top="0.9055555555555556" bottom="0" header="0.5118055555555555" footer="0.5118055555555555"/>
  <pageSetup firstPageNumber="2" useFirstPageNumber="1" horizontalDpi="300" verticalDpi="300" orientation="portrait" paperSize="9" scale="90"/>
  <rowBreaks count="1" manualBreakCount="1">
    <brk id="3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68"/>
  <sheetViews>
    <sheetView showGridLines="0" tabSelected="1" zoomScale="145" zoomScaleNormal="145" workbookViewId="0" topLeftCell="A1">
      <selection activeCell="A1" sqref="A1"/>
    </sheetView>
  </sheetViews>
  <sheetFormatPr defaultColWidth="9.140625" defaultRowHeight="21.75" customHeight="1"/>
  <cols>
    <col min="1" max="1" width="42.8515625" style="36" customWidth="1"/>
    <col min="2" max="2" width="7.28125" style="37" customWidth="1"/>
    <col min="3" max="3" width="1.57421875" style="36" customWidth="1"/>
    <col min="4" max="4" width="12.7109375" style="38" customWidth="1"/>
    <col min="5" max="5" width="0.85546875" style="39" customWidth="1"/>
    <col min="6" max="6" width="12.7109375" style="38" customWidth="1"/>
    <col min="7" max="7" width="0.85546875" style="39" customWidth="1"/>
    <col min="8" max="8" width="12.7109375" style="38" customWidth="1"/>
    <col min="9" max="9" width="0.85546875" style="39" customWidth="1"/>
    <col min="10" max="10" width="12.7109375" style="38" customWidth="1"/>
    <col min="11" max="11" width="0.71875" style="40" customWidth="1"/>
    <col min="12" max="16384" width="9.140625" style="36" customWidth="1"/>
  </cols>
  <sheetData>
    <row r="1" spans="8:11" ht="21.75" customHeight="1">
      <c r="H1" s="36"/>
      <c r="K1" s="41" t="s">
        <v>67</v>
      </c>
    </row>
    <row r="2" ht="21.75" customHeight="1">
      <c r="A2" s="42" t="s">
        <v>68</v>
      </c>
    </row>
    <row r="3" ht="21.75" customHeight="1">
      <c r="A3" s="42" t="s">
        <v>69</v>
      </c>
    </row>
    <row r="4" spans="1:10" ht="21.75" customHeight="1">
      <c r="A4" s="43" t="s">
        <v>70</v>
      </c>
      <c r="B4" s="44"/>
      <c r="C4" s="45"/>
      <c r="D4" s="46"/>
      <c r="E4" s="47"/>
      <c r="F4" s="46"/>
      <c r="G4" s="47"/>
      <c r="H4" s="46"/>
      <c r="I4" s="47"/>
      <c r="J4" s="46"/>
    </row>
    <row r="5" spans="1:11" ht="21.75" customHeight="1">
      <c r="A5" s="45"/>
      <c r="B5" s="44"/>
      <c r="C5" s="45"/>
      <c r="D5" s="48"/>
      <c r="E5" s="48"/>
      <c r="F5" s="48"/>
      <c r="G5" s="48"/>
      <c r="H5" s="48"/>
      <c r="I5" s="48"/>
      <c r="K5" s="49" t="s">
        <v>71</v>
      </c>
    </row>
    <row r="6" spans="4:10" ht="21.75" customHeight="1">
      <c r="D6" s="50" t="s">
        <v>4</v>
      </c>
      <c r="E6" s="50"/>
      <c r="F6" s="50"/>
      <c r="H6" s="50" t="s">
        <v>5</v>
      </c>
      <c r="I6" s="50"/>
      <c r="J6" s="50"/>
    </row>
    <row r="7" spans="2:10" ht="21.75" customHeight="1">
      <c r="B7" s="51" t="s">
        <v>6</v>
      </c>
      <c r="D7" s="51">
        <v>2553</v>
      </c>
      <c r="E7" s="52"/>
      <c r="F7" s="53" t="s">
        <v>72</v>
      </c>
      <c r="G7" s="52"/>
      <c r="H7" s="51">
        <v>2553</v>
      </c>
      <c r="I7" s="52"/>
      <c r="J7" s="53" t="s">
        <v>72</v>
      </c>
    </row>
    <row r="8" spans="1:10" ht="21.75" customHeight="1">
      <c r="A8" s="54" t="s">
        <v>73</v>
      </c>
      <c r="B8" s="55">
        <v>7.1</v>
      </c>
      <c r="D8" s="56">
        <v>94735</v>
      </c>
      <c r="E8" s="56"/>
      <c r="F8" s="56">
        <v>150808</v>
      </c>
      <c r="G8" s="56"/>
      <c r="H8" s="56">
        <v>94519</v>
      </c>
      <c r="I8" s="56"/>
      <c r="J8" s="56">
        <v>150808</v>
      </c>
    </row>
    <row r="9" spans="1:10" ht="21.75" customHeight="1">
      <c r="A9" s="54" t="s">
        <v>74</v>
      </c>
      <c r="B9" s="55"/>
      <c r="D9" s="56">
        <v>5102</v>
      </c>
      <c r="E9" s="56"/>
      <c r="F9" s="56">
        <v>1839</v>
      </c>
      <c r="G9" s="56"/>
      <c r="H9" s="56">
        <v>5102</v>
      </c>
      <c r="I9" s="56"/>
      <c r="J9" s="56">
        <v>1839</v>
      </c>
    </row>
    <row r="10" spans="1:10" ht="21.75" customHeight="1">
      <c r="A10" s="54" t="s">
        <v>75</v>
      </c>
      <c r="B10" s="55">
        <v>7.1</v>
      </c>
      <c r="D10" s="56">
        <v>-73086</v>
      </c>
      <c r="E10" s="56"/>
      <c r="F10" s="56">
        <v>-97194</v>
      </c>
      <c r="G10" s="56"/>
      <c r="H10" s="56">
        <v>-73226</v>
      </c>
      <c r="I10" s="56"/>
      <c r="J10" s="56">
        <v>-97745</v>
      </c>
    </row>
    <row r="11" spans="1:10" ht="21.75" customHeight="1">
      <c r="A11" s="54" t="s">
        <v>76</v>
      </c>
      <c r="B11" s="55"/>
      <c r="D11" s="56">
        <v>-4047</v>
      </c>
      <c r="E11" s="56"/>
      <c r="F11" s="56">
        <v>-1336</v>
      </c>
      <c r="G11" s="56"/>
      <c r="H11" s="56">
        <v>-4130</v>
      </c>
      <c r="I11" s="56"/>
      <c r="J11" s="56">
        <v>-1433</v>
      </c>
    </row>
    <row r="12" spans="1:10" ht="21.75" customHeight="1">
      <c r="A12" s="42" t="s">
        <v>77</v>
      </c>
      <c r="B12" s="55"/>
      <c r="D12" s="57">
        <f>SUM(D8:D11)</f>
        <v>22704</v>
      </c>
      <c r="E12" s="56"/>
      <c r="F12" s="57">
        <f>SUM(F8:F11)</f>
        <v>54117</v>
      </c>
      <c r="G12" s="56"/>
      <c r="H12" s="57">
        <f>SUM(H8:H11)</f>
        <v>22265</v>
      </c>
      <c r="I12" s="56"/>
      <c r="J12" s="57">
        <f>SUM(J8:J11)</f>
        <v>53469</v>
      </c>
    </row>
    <row r="13" spans="1:10" ht="21.75" customHeight="1">
      <c r="A13" s="54" t="s">
        <v>78</v>
      </c>
      <c r="B13" s="55"/>
      <c r="D13" s="58">
        <v>1834</v>
      </c>
      <c r="E13" s="56"/>
      <c r="F13" s="58">
        <v>1244</v>
      </c>
      <c r="G13" s="56"/>
      <c r="H13" s="58">
        <v>2031</v>
      </c>
      <c r="I13" s="58"/>
      <c r="J13" s="58">
        <v>1244</v>
      </c>
    </row>
    <row r="14" spans="1:10" ht="21.75" customHeight="1">
      <c r="A14" s="42" t="s">
        <v>79</v>
      </c>
      <c r="B14" s="55"/>
      <c r="D14" s="57">
        <f>SUM(D12:D13)</f>
        <v>24538</v>
      </c>
      <c r="E14" s="56"/>
      <c r="F14" s="57">
        <f>SUM(F12:F13)</f>
        <v>55361</v>
      </c>
      <c r="G14" s="56"/>
      <c r="H14" s="57">
        <f>SUM(H12:H13)</f>
        <v>24296</v>
      </c>
      <c r="I14" s="58"/>
      <c r="J14" s="57">
        <f>SUM(J12:J13)</f>
        <v>54713</v>
      </c>
    </row>
    <row r="15" spans="1:10" ht="21.75" customHeight="1">
      <c r="A15" s="54" t="s">
        <v>80</v>
      </c>
      <c r="B15" s="55"/>
      <c r="D15" s="58">
        <v>-14995</v>
      </c>
      <c r="E15" s="58"/>
      <c r="F15" s="58">
        <v>-17633</v>
      </c>
      <c r="G15" s="58"/>
      <c r="H15" s="58">
        <v>-14369</v>
      </c>
      <c r="I15" s="58"/>
      <c r="J15" s="58">
        <v>-17123</v>
      </c>
    </row>
    <row r="16" spans="1:10" ht="21.75" customHeight="1">
      <c r="A16" s="54" t="s">
        <v>81</v>
      </c>
      <c r="B16" s="55"/>
      <c r="D16" s="58">
        <v>-19244</v>
      </c>
      <c r="E16" s="58"/>
      <c r="F16" s="58">
        <v>-18046</v>
      </c>
      <c r="G16" s="58"/>
      <c r="H16" s="58">
        <v>-19864</v>
      </c>
      <c r="I16" s="58"/>
      <c r="J16" s="58">
        <v>-18025</v>
      </c>
    </row>
    <row r="17" spans="1:10" ht="21.75" customHeight="1">
      <c r="A17" s="54" t="s">
        <v>82</v>
      </c>
      <c r="B17" s="55">
        <v>7.1</v>
      </c>
      <c r="D17" s="59">
        <v>-4418</v>
      </c>
      <c r="E17" s="58"/>
      <c r="F17" s="59">
        <v>-3659</v>
      </c>
      <c r="G17" s="56"/>
      <c r="H17" s="59">
        <v>-4418</v>
      </c>
      <c r="I17" s="58"/>
      <c r="J17" s="59">
        <v>-3659</v>
      </c>
    </row>
    <row r="18" spans="1:10" ht="21.75" customHeight="1">
      <c r="A18" s="42" t="s">
        <v>83</v>
      </c>
      <c r="B18" s="55"/>
      <c r="D18" s="58">
        <f>SUM(D14:D17)</f>
        <v>-14119</v>
      </c>
      <c r="E18" s="58"/>
      <c r="F18" s="58">
        <f>SUM(F14:F17)</f>
        <v>16023</v>
      </c>
      <c r="G18" s="58"/>
      <c r="H18" s="58">
        <f>SUM(H14:H17)</f>
        <v>-14355</v>
      </c>
      <c r="I18" s="58"/>
      <c r="J18" s="58">
        <f>SUM(J14:J17)</f>
        <v>15906</v>
      </c>
    </row>
    <row r="19" spans="1:10" ht="21.75" customHeight="1">
      <c r="A19" s="54" t="s">
        <v>84</v>
      </c>
      <c r="B19" s="55">
        <v>13.2</v>
      </c>
      <c r="D19" s="58">
        <v>3076</v>
      </c>
      <c r="E19" s="58"/>
      <c r="F19" s="58">
        <v>4029</v>
      </c>
      <c r="G19" s="58"/>
      <c r="H19" s="58">
        <v>0</v>
      </c>
      <c r="I19" s="58"/>
      <c r="J19" s="58">
        <v>0</v>
      </c>
    </row>
    <row r="20" spans="1:10" ht="21.75" customHeight="1">
      <c r="A20" s="42" t="s">
        <v>85</v>
      </c>
      <c r="B20" s="55"/>
      <c r="D20" s="57">
        <f>SUM(D18:D19)</f>
        <v>-11043</v>
      </c>
      <c r="E20" s="58"/>
      <c r="F20" s="57">
        <f>SUM(F18:F19)</f>
        <v>20052</v>
      </c>
      <c r="G20" s="58"/>
      <c r="H20" s="57">
        <f>SUM(H18:H19)</f>
        <v>-14355</v>
      </c>
      <c r="I20" s="58"/>
      <c r="J20" s="57">
        <f>SUM(J18:J19)</f>
        <v>15906</v>
      </c>
    </row>
    <row r="21" spans="1:10" ht="21.75" customHeight="1">
      <c r="A21" s="54" t="s">
        <v>86</v>
      </c>
      <c r="B21" s="55">
        <v>17</v>
      </c>
      <c r="D21" s="59">
        <v>-82</v>
      </c>
      <c r="E21" s="56"/>
      <c r="F21" s="59">
        <v>-4480</v>
      </c>
      <c r="G21" s="56"/>
      <c r="H21" s="59">
        <v>-82</v>
      </c>
      <c r="I21" s="56"/>
      <c r="J21" s="59">
        <v>-4480</v>
      </c>
    </row>
    <row r="22" spans="1:10" ht="21.75" customHeight="1">
      <c r="A22" s="42" t="s">
        <v>87</v>
      </c>
      <c r="B22" s="55"/>
      <c r="D22" s="60">
        <f>SUM(D20:D21)</f>
        <v>-11125</v>
      </c>
      <c r="E22" s="58"/>
      <c r="F22" s="60">
        <f>SUM(F20:F21)</f>
        <v>15572</v>
      </c>
      <c r="G22" s="58"/>
      <c r="H22" s="60">
        <f>SUM(H20:H21)</f>
        <v>-14437</v>
      </c>
      <c r="I22" s="58"/>
      <c r="J22" s="60">
        <f>SUM(J20:J21)</f>
        <v>11426</v>
      </c>
    </row>
    <row r="23" spans="1:10" ht="21.75" customHeight="1">
      <c r="A23" s="42"/>
      <c r="B23" s="55"/>
      <c r="D23" s="58"/>
      <c r="E23" s="58"/>
      <c r="F23" s="58"/>
      <c r="G23" s="58"/>
      <c r="H23" s="58"/>
      <c r="I23" s="58"/>
      <c r="J23" s="36"/>
    </row>
    <row r="24" spans="1:10" ht="21.75" customHeight="1">
      <c r="A24" s="42"/>
      <c r="B24" s="55"/>
      <c r="D24" s="58"/>
      <c r="E24" s="58"/>
      <c r="F24" s="58"/>
      <c r="G24" s="58"/>
      <c r="H24" s="58"/>
      <c r="I24" s="58"/>
      <c r="J24" s="49" t="s">
        <v>88</v>
      </c>
    </row>
    <row r="25" spans="1:11" ht="21.75" customHeight="1">
      <c r="A25" s="42" t="s">
        <v>89</v>
      </c>
      <c r="B25" s="55">
        <v>18</v>
      </c>
      <c r="D25" s="46"/>
      <c r="E25" s="47"/>
      <c r="F25" s="46"/>
      <c r="G25" s="47"/>
      <c r="H25" s="46"/>
      <c r="I25" s="47"/>
      <c r="J25" s="49"/>
      <c r="K25" s="49"/>
    </row>
    <row r="26" spans="1:2" ht="21.75" customHeight="1">
      <c r="A26" s="54" t="s">
        <v>90</v>
      </c>
      <c r="B26" s="55"/>
    </row>
    <row r="27" spans="1:10" ht="21.75" customHeight="1">
      <c r="A27" s="54" t="s">
        <v>91</v>
      </c>
      <c r="B27" s="55"/>
      <c r="D27" s="61">
        <f>+D22*1000/250020799</f>
        <v>-0.04449629808598444</v>
      </c>
      <c r="E27" s="62"/>
      <c r="F27" s="61">
        <f>+F22*1000/250020799</f>
        <v>0.06228281831864716</v>
      </c>
      <c r="G27" s="62"/>
      <c r="H27" s="61">
        <f>+H22*1000/250020799</f>
        <v>-0.05774319599706583</v>
      </c>
      <c r="I27" s="63"/>
      <c r="J27" s="61">
        <f>+J22*1000/250020799</f>
        <v>0.04570019792633332</v>
      </c>
    </row>
    <row r="29" spans="1:10" ht="21.75" customHeight="1">
      <c r="A29" s="64" t="s">
        <v>37</v>
      </c>
      <c r="B29" s="44"/>
      <c r="C29" s="45"/>
      <c r="D29" s="46"/>
      <c r="E29" s="47"/>
      <c r="F29" s="46"/>
      <c r="G29" s="47"/>
      <c r="H29" s="46"/>
      <c r="I29" s="47"/>
      <c r="J29" s="46"/>
    </row>
    <row r="30" spans="1:10" s="36" customFormat="1" ht="21.75" customHeight="1">
      <c r="A30" s="45"/>
      <c r="B30" s="44"/>
      <c r="C30" s="45"/>
      <c r="D30" s="46"/>
      <c r="E30" s="47"/>
      <c r="F30" s="46"/>
      <c r="G30" s="47"/>
      <c r="H30" s="46"/>
      <c r="I30" s="47"/>
      <c r="J30" s="46"/>
    </row>
    <row r="31" spans="1:11" ht="21.75" customHeight="1">
      <c r="A31" s="65"/>
      <c r="F31" s="66"/>
      <c r="G31" s="67"/>
      <c r="H31" s="66"/>
      <c r="I31" s="67"/>
      <c r="J31" s="66"/>
      <c r="K31" s="36"/>
    </row>
    <row r="32" spans="1:11" ht="21.75" customHeight="1">
      <c r="A32" s="68" t="s">
        <v>92</v>
      </c>
      <c r="F32" s="69" t="s">
        <v>93</v>
      </c>
      <c r="G32" s="69"/>
      <c r="H32" s="69"/>
      <c r="I32" s="69"/>
      <c r="J32" s="69"/>
      <c r="K32" s="36"/>
    </row>
    <row r="33" spans="1:11" ht="21.75" customHeight="1">
      <c r="A33" s="44" t="s">
        <v>94</v>
      </c>
      <c r="F33" s="44" t="s">
        <v>94</v>
      </c>
      <c r="G33" s="44"/>
      <c r="H33" s="44"/>
      <c r="I33" s="44"/>
      <c r="J33" s="44"/>
      <c r="K33" s="36"/>
    </row>
    <row r="35" spans="8:11" ht="21.75" customHeight="1">
      <c r="H35" s="36"/>
      <c r="K35" s="41" t="s">
        <v>67</v>
      </c>
    </row>
    <row r="36" spans="1:11" ht="21.75" customHeight="1">
      <c r="A36" s="42" t="s">
        <v>68</v>
      </c>
      <c r="H36" s="36"/>
      <c r="K36" s="41"/>
    </row>
    <row r="37" ht="21.75" customHeight="1">
      <c r="A37" s="42" t="s">
        <v>69</v>
      </c>
    </row>
    <row r="38" spans="1:10" ht="21.75" customHeight="1">
      <c r="A38" s="43" t="s">
        <v>95</v>
      </c>
      <c r="B38" s="44"/>
      <c r="C38" s="45"/>
      <c r="D38" s="46"/>
      <c r="E38" s="47"/>
      <c r="F38" s="46"/>
      <c r="G38" s="47"/>
      <c r="H38" s="46"/>
      <c r="I38" s="47"/>
      <c r="J38" s="46"/>
    </row>
    <row r="39" spans="1:11" ht="21.75" customHeight="1">
      <c r="A39" s="45"/>
      <c r="B39" s="44"/>
      <c r="C39" s="45"/>
      <c r="D39" s="48"/>
      <c r="E39" s="48"/>
      <c r="F39" s="48"/>
      <c r="G39" s="48"/>
      <c r="H39" s="48"/>
      <c r="I39" s="48"/>
      <c r="K39" s="49" t="s">
        <v>71</v>
      </c>
    </row>
    <row r="40" spans="4:10" ht="21.75" customHeight="1">
      <c r="D40" s="50" t="s">
        <v>4</v>
      </c>
      <c r="E40" s="50"/>
      <c r="F40" s="50"/>
      <c r="H40" s="50" t="s">
        <v>5</v>
      </c>
      <c r="I40" s="50"/>
      <c r="J40" s="50"/>
    </row>
    <row r="41" spans="2:10" ht="21.75" customHeight="1">
      <c r="B41" s="51" t="s">
        <v>6</v>
      </c>
      <c r="D41" s="51">
        <v>2553</v>
      </c>
      <c r="E41" s="52"/>
      <c r="F41" s="53" t="s">
        <v>72</v>
      </c>
      <c r="G41" s="52"/>
      <c r="H41" s="51">
        <v>2553</v>
      </c>
      <c r="I41" s="52"/>
      <c r="J41" s="53" t="s">
        <v>72</v>
      </c>
    </row>
    <row r="42" spans="1:10" ht="21.75" customHeight="1">
      <c r="A42" s="54" t="s">
        <v>73</v>
      </c>
      <c r="B42" s="55">
        <v>7.1</v>
      </c>
      <c r="D42" s="56">
        <v>306546</v>
      </c>
      <c r="E42" s="56"/>
      <c r="F42" s="56">
        <v>439989</v>
      </c>
      <c r="G42" s="56"/>
      <c r="H42" s="56">
        <v>306114</v>
      </c>
      <c r="I42" s="56"/>
      <c r="J42" s="56">
        <v>439759</v>
      </c>
    </row>
    <row r="43" spans="1:10" ht="21.75" customHeight="1">
      <c r="A43" s="54" t="s">
        <v>74</v>
      </c>
      <c r="B43" s="55"/>
      <c r="D43" s="56">
        <v>10061</v>
      </c>
      <c r="E43" s="56"/>
      <c r="F43" s="56">
        <v>7004</v>
      </c>
      <c r="G43" s="56"/>
      <c r="H43" s="56">
        <v>10061</v>
      </c>
      <c r="I43" s="56"/>
      <c r="J43" s="56">
        <v>7004</v>
      </c>
    </row>
    <row r="44" spans="1:10" ht="21.75" customHeight="1">
      <c r="A44" s="54" t="s">
        <v>75</v>
      </c>
      <c r="B44" s="55">
        <v>7.1</v>
      </c>
      <c r="D44" s="56">
        <v>-213609</v>
      </c>
      <c r="E44" s="56"/>
      <c r="F44" s="56">
        <v>-300778</v>
      </c>
      <c r="G44" s="56"/>
      <c r="H44" s="56">
        <v>-214584</v>
      </c>
      <c r="I44" s="56"/>
      <c r="J44" s="56">
        <v>-302153</v>
      </c>
    </row>
    <row r="45" spans="1:10" ht="21.75" customHeight="1">
      <c r="A45" s="54" t="s">
        <v>76</v>
      </c>
      <c r="B45" s="55"/>
      <c r="D45" s="56">
        <v>-7920</v>
      </c>
      <c r="E45" s="56"/>
      <c r="F45" s="56">
        <v>-4987</v>
      </c>
      <c r="G45" s="56"/>
      <c r="H45" s="56">
        <v>-8003</v>
      </c>
      <c r="I45" s="56"/>
      <c r="J45" s="56">
        <v>-5112</v>
      </c>
    </row>
    <row r="46" spans="1:10" ht="21.75" customHeight="1">
      <c r="A46" s="42" t="s">
        <v>77</v>
      </c>
      <c r="B46" s="55"/>
      <c r="D46" s="57">
        <f>SUM(D42:D45)</f>
        <v>95078</v>
      </c>
      <c r="E46" s="56"/>
      <c r="F46" s="57">
        <f>SUM(F42:F45)</f>
        <v>141228</v>
      </c>
      <c r="G46" s="56"/>
      <c r="H46" s="57">
        <f>SUM(H42:H45)</f>
        <v>93588</v>
      </c>
      <c r="I46" s="56"/>
      <c r="J46" s="57">
        <f>SUM(J42:J45)</f>
        <v>139498</v>
      </c>
    </row>
    <row r="47" spans="1:10" ht="21.75" customHeight="1">
      <c r="A47" s="54" t="s">
        <v>96</v>
      </c>
      <c r="B47" s="55" t="s">
        <v>97</v>
      </c>
      <c r="D47" s="58">
        <v>0</v>
      </c>
      <c r="E47" s="56"/>
      <c r="F47" s="58">
        <v>0</v>
      </c>
      <c r="G47" s="56"/>
      <c r="H47" s="58">
        <v>10140</v>
      </c>
      <c r="I47" s="56"/>
      <c r="J47" s="58">
        <v>16123</v>
      </c>
    </row>
    <row r="48" spans="1:10" ht="21.75" customHeight="1">
      <c r="A48" s="54" t="s">
        <v>78</v>
      </c>
      <c r="B48" s="55"/>
      <c r="D48" s="58">
        <v>4401</v>
      </c>
      <c r="E48" s="56"/>
      <c r="F48" s="58">
        <v>4568</v>
      </c>
      <c r="G48" s="56"/>
      <c r="H48" s="58">
        <v>4591</v>
      </c>
      <c r="I48" s="58"/>
      <c r="J48" s="58">
        <v>4567</v>
      </c>
    </row>
    <row r="49" spans="1:10" ht="21.75" customHeight="1">
      <c r="A49" s="42" t="s">
        <v>79</v>
      </c>
      <c r="B49" s="55"/>
      <c r="D49" s="57">
        <f>SUM(D46:D48)</f>
        <v>99479</v>
      </c>
      <c r="E49" s="56"/>
      <c r="F49" s="57">
        <f>SUM(F46:F48)</f>
        <v>145796</v>
      </c>
      <c r="G49" s="56"/>
      <c r="H49" s="57">
        <f>SUM(H46:H48)</f>
        <v>108319</v>
      </c>
      <c r="I49" s="58"/>
      <c r="J49" s="57">
        <f>SUM(J46:J48)</f>
        <v>160188</v>
      </c>
    </row>
    <row r="50" spans="1:10" ht="21.75" customHeight="1">
      <c r="A50" s="54" t="s">
        <v>80</v>
      </c>
      <c r="B50" s="55"/>
      <c r="D50" s="58">
        <v>-44780</v>
      </c>
      <c r="E50" s="58"/>
      <c r="F50" s="58">
        <v>-75068</v>
      </c>
      <c r="G50" s="58"/>
      <c r="H50" s="58">
        <v>-42889</v>
      </c>
      <c r="I50" s="58"/>
      <c r="J50" s="58">
        <v>-73452</v>
      </c>
    </row>
    <row r="51" spans="1:10" ht="21.75" customHeight="1">
      <c r="A51" s="54" t="s">
        <v>81</v>
      </c>
      <c r="B51" s="55"/>
      <c r="D51" s="58">
        <v>-56239</v>
      </c>
      <c r="E51" s="58"/>
      <c r="F51" s="58">
        <v>-60026</v>
      </c>
      <c r="G51" s="58"/>
      <c r="H51" s="58">
        <v>-57498</v>
      </c>
      <c r="I51" s="58"/>
      <c r="J51" s="58">
        <v>-59965</v>
      </c>
    </row>
    <row r="52" spans="1:10" ht="21.75" customHeight="1">
      <c r="A52" s="54" t="s">
        <v>82</v>
      </c>
      <c r="B52" s="55">
        <v>7.1</v>
      </c>
      <c r="D52" s="59">
        <v>-12299</v>
      </c>
      <c r="E52" s="58"/>
      <c r="F52" s="59">
        <v>-9912</v>
      </c>
      <c r="G52" s="56"/>
      <c r="H52" s="59">
        <v>-12299</v>
      </c>
      <c r="I52" s="58"/>
      <c r="J52" s="59">
        <v>-9912</v>
      </c>
    </row>
    <row r="53" spans="1:10" ht="21.75" customHeight="1">
      <c r="A53" s="42" t="s">
        <v>83</v>
      </c>
      <c r="B53" s="55"/>
      <c r="D53" s="58">
        <f>SUM(D49:D52)</f>
        <v>-13839</v>
      </c>
      <c r="E53" s="58"/>
      <c r="F53" s="58">
        <f>SUM(F49:F52)</f>
        <v>790</v>
      </c>
      <c r="G53" s="58"/>
      <c r="H53" s="58">
        <f>SUM(H49:H52)</f>
        <v>-4367</v>
      </c>
      <c r="I53" s="58"/>
      <c r="J53" s="58">
        <f>SUM(J49:J52)</f>
        <v>16859</v>
      </c>
    </row>
    <row r="54" spans="1:10" ht="21.75" customHeight="1">
      <c r="A54" s="54" t="s">
        <v>84</v>
      </c>
      <c r="B54" s="55">
        <v>13.2</v>
      </c>
      <c r="D54" s="59">
        <v>10342</v>
      </c>
      <c r="E54" s="58"/>
      <c r="F54" s="59">
        <v>10021</v>
      </c>
      <c r="G54" s="58"/>
      <c r="H54" s="59">
        <v>0</v>
      </c>
      <c r="I54" s="58"/>
      <c r="J54" s="59">
        <v>0</v>
      </c>
    </row>
    <row r="55" spans="1:10" ht="21.75" customHeight="1">
      <c r="A55" s="42" t="s">
        <v>85</v>
      </c>
      <c r="B55" s="55"/>
      <c r="D55" s="57">
        <f>SUM(D53:D54)</f>
        <v>-3497</v>
      </c>
      <c r="E55" s="56"/>
      <c r="F55" s="57">
        <f>SUM(F53:F54)</f>
        <v>10811</v>
      </c>
      <c r="G55" s="56"/>
      <c r="H55" s="57">
        <f>SUM(H53:H54)</f>
        <v>-4367</v>
      </c>
      <c r="I55" s="58"/>
      <c r="J55" s="57">
        <f>SUM(J53:J54)</f>
        <v>16859</v>
      </c>
    </row>
    <row r="56" spans="1:10" ht="21.75" customHeight="1">
      <c r="A56" s="54" t="s">
        <v>86</v>
      </c>
      <c r="B56" s="55">
        <v>17</v>
      </c>
      <c r="D56" s="59">
        <v>-462</v>
      </c>
      <c r="E56" s="56"/>
      <c r="F56" s="59">
        <v>-1220</v>
      </c>
      <c r="G56" s="56"/>
      <c r="H56" s="59">
        <v>-462</v>
      </c>
      <c r="I56" s="56"/>
      <c r="J56" s="59">
        <v>-1220</v>
      </c>
    </row>
    <row r="57" spans="1:10" ht="21.75" customHeight="1">
      <c r="A57" s="42" t="s">
        <v>87</v>
      </c>
      <c r="B57" s="55"/>
      <c r="D57" s="60">
        <f>SUM(D55:D56)</f>
        <v>-3959</v>
      </c>
      <c r="E57" s="58"/>
      <c r="F57" s="60">
        <f>SUM(F55:F56)</f>
        <v>9591</v>
      </c>
      <c r="G57" s="58"/>
      <c r="H57" s="60">
        <f>SUM(H55:H56)</f>
        <v>-4829</v>
      </c>
      <c r="I57" s="58"/>
      <c r="J57" s="60">
        <f>SUM(J55:J56)</f>
        <v>15639</v>
      </c>
    </row>
    <row r="58" spans="1:10" ht="21.75" customHeight="1">
      <c r="A58" s="42"/>
      <c r="B58" s="55"/>
      <c r="D58" s="58"/>
      <c r="E58" s="58"/>
      <c r="F58" s="58"/>
      <c r="G58" s="58"/>
      <c r="H58" s="58"/>
      <c r="I58" s="58"/>
      <c r="J58" s="36"/>
    </row>
    <row r="59" spans="1:10" ht="21.75" customHeight="1">
      <c r="A59" s="42"/>
      <c r="B59" s="55"/>
      <c r="D59" s="58"/>
      <c r="E59" s="58"/>
      <c r="F59" s="58"/>
      <c r="G59" s="58"/>
      <c r="H59" s="58"/>
      <c r="I59" s="58"/>
      <c r="J59" s="41" t="s">
        <v>88</v>
      </c>
    </row>
    <row r="60" spans="1:11" ht="21.75" customHeight="1">
      <c r="A60" s="42" t="s">
        <v>89</v>
      </c>
      <c r="B60" s="55">
        <v>18</v>
      </c>
      <c r="D60" s="46"/>
      <c r="E60" s="47"/>
      <c r="F60" s="46"/>
      <c r="G60" s="47"/>
      <c r="H60" s="46"/>
      <c r="I60" s="47"/>
      <c r="J60" s="49"/>
      <c r="K60" s="49"/>
    </row>
    <row r="61" spans="1:2" ht="21.75" customHeight="1">
      <c r="A61" s="54" t="s">
        <v>90</v>
      </c>
      <c r="B61" s="55"/>
    </row>
    <row r="62" spans="1:10" ht="21.75" customHeight="1">
      <c r="A62" s="54" t="s">
        <v>91</v>
      </c>
      <c r="B62" s="55"/>
      <c r="D62" s="61">
        <f>+D57*1000/250020799</f>
        <v>-0.015834682617744934</v>
      </c>
      <c r="E62" s="62"/>
      <c r="F62" s="61">
        <f>+F57*1000/250020799</f>
        <v>0.03836080853417319</v>
      </c>
      <c r="G62" s="62"/>
      <c r="H62" s="61">
        <f>+H57*1000/250020799</f>
        <v>-0.019314393119750008</v>
      </c>
      <c r="I62" s="63"/>
      <c r="J62" s="61">
        <f>+J57*1000/250020799</f>
        <v>0.062550796023974</v>
      </c>
    </row>
    <row r="63" ht="15.75" customHeight="1"/>
    <row r="64" spans="1:10" ht="21.75" customHeight="1">
      <c r="A64" s="64" t="s">
        <v>37</v>
      </c>
      <c r="B64" s="44"/>
      <c r="C64" s="45"/>
      <c r="D64" s="46"/>
      <c r="E64" s="47"/>
      <c r="F64" s="46"/>
      <c r="G64" s="47"/>
      <c r="H64" s="46"/>
      <c r="I64" s="47"/>
      <c r="J64" s="46"/>
    </row>
    <row r="65" spans="1:10" s="36" customFormat="1" ht="15.75" customHeight="1">
      <c r="A65" s="45"/>
      <c r="B65" s="44"/>
      <c r="C65" s="45"/>
      <c r="D65" s="46"/>
      <c r="E65" s="47"/>
      <c r="F65" s="46"/>
      <c r="G65" s="47"/>
      <c r="H65" s="46"/>
      <c r="I65" s="47"/>
      <c r="J65" s="46"/>
    </row>
    <row r="66" spans="1:11" ht="21.75" customHeight="1">
      <c r="A66" s="65"/>
      <c r="F66" s="66"/>
      <c r="G66" s="67"/>
      <c r="H66" s="66"/>
      <c r="I66" s="67"/>
      <c r="J66" s="66"/>
      <c r="K66" s="36"/>
    </row>
    <row r="67" spans="1:11" ht="21.75" customHeight="1">
      <c r="A67" s="68" t="s">
        <v>92</v>
      </c>
      <c r="F67" s="69" t="s">
        <v>93</v>
      </c>
      <c r="G67" s="69"/>
      <c r="H67" s="69"/>
      <c r="I67" s="69"/>
      <c r="J67" s="69"/>
      <c r="K67" s="36"/>
    </row>
    <row r="68" spans="1:11" ht="21.75" customHeight="1">
      <c r="A68" s="44" t="s">
        <v>94</v>
      </c>
      <c r="F68" s="44" t="s">
        <v>94</v>
      </c>
      <c r="G68" s="44"/>
      <c r="H68" s="44"/>
      <c r="I68" s="44"/>
      <c r="J68" s="44"/>
      <c r="K68" s="36"/>
    </row>
  </sheetData>
  <sheetProtection selectLockedCells="1" selectUnlockedCells="1"/>
  <mergeCells count="8">
    <mergeCell ref="D6:F6"/>
    <mergeCell ref="H6:J6"/>
    <mergeCell ref="F32:J32"/>
    <mergeCell ref="F33:J33"/>
    <mergeCell ref="D40:F40"/>
    <mergeCell ref="H40:J40"/>
    <mergeCell ref="F67:J67"/>
    <mergeCell ref="F68:J68"/>
  </mergeCells>
  <printOptions horizontalCentered="1"/>
  <pageMargins left="0.9840277777777777" right="0.39375" top="0.7875" bottom="0" header="0.5118055555555555" footer="0.5118055555555555"/>
  <pageSetup firstPageNumber="4" useFirstPageNumber="1" horizontalDpi="300" verticalDpi="300" orientation="portrait" paperSize="9" scale="90"/>
  <rowBreaks count="1" manualBreakCount="1">
    <brk id="3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179"/>
  <sheetViews>
    <sheetView showGridLines="0" zoomScale="145" zoomScaleNormal="145" workbookViewId="0" topLeftCell="A1">
      <selection activeCell="A1" sqref="A1"/>
    </sheetView>
  </sheetViews>
  <sheetFormatPr defaultColWidth="9.140625" defaultRowHeight="21.75"/>
  <cols>
    <col min="1" max="1" width="28.8515625" style="70" customWidth="1"/>
    <col min="2" max="2" width="2.00390625" style="70" customWidth="1"/>
    <col min="3" max="3" width="7.7109375" style="70" customWidth="1"/>
    <col min="4" max="4" width="1.1484375" style="70" customWidth="1"/>
    <col min="5" max="5" width="12.28125" style="41" customWidth="1"/>
    <col min="6" max="6" width="1.1484375" style="71" customWidth="1"/>
    <col min="7" max="7" width="12.28125" style="41" customWidth="1"/>
    <col min="8" max="8" width="1.1484375" style="71" customWidth="1"/>
    <col min="9" max="9" width="12.28125" style="41" customWidth="1"/>
    <col min="10" max="10" width="1.1484375" style="71" customWidth="1"/>
    <col min="11" max="11" width="12.28125" style="41" customWidth="1"/>
    <col min="12" max="12" width="1.1484375" style="71" customWidth="1"/>
    <col min="13" max="13" width="12.28125" style="41" customWidth="1"/>
    <col min="14" max="14" width="0.71875" style="72" customWidth="1"/>
    <col min="15" max="16384" width="9.140625" style="70" customWidth="1"/>
  </cols>
  <sheetData>
    <row r="1" ht="20.25">
      <c r="N1" s="41" t="s">
        <v>67</v>
      </c>
    </row>
    <row r="2" spans="1:14" ht="20.25">
      <c r="A2" s="42" t="s">
        <v>68</v>
      </c>
      <c r="B2" s="42"/>
      <c r="C2" s="73"/>
      <c r="D2" s="73"/>
      <c r="N2" s="74"/>
    </row>
    <row r="3" spans="1:14" ht="17.25">
      <c r="A3" s="75" t="s">
        <v>98</v>
      </c>
      <c r="B3" s="73"/>
      <c r="C3" s="73"/>
      <c r="D3" s="73"/>
      <c r="N3" s="74"/>
    </row>
    <row r="4" spans="1:14" s="36" customFormat="1" ht="20.25">
      <c r="A4" s="43" t="s">
        <v>95</v>
      </c>
      <c r="B4" s="43"/>
      <c r="C4" s="43"/>
      <c r="D4" s="43"/>
      <c r="E4" s="49"/>
      <c r="F4" s="48"/>
      <c r="G4" s="49"/>
      <c r="H4" s="48"/>
      <c r="I4" s="49"/>
      <c r="J4" s="48"/>
      <c r="K4" s="49"/>
      <c r="L4" s="48"/>
      <c r="M4" s="49"/>
      <c r="N4" s="76"/>
    </row>
    <row r="5" spans="5:14" s="45" customFormat="1" ht="20.25">
      <c r="E5" s="49"/>
      <c r="F5" s="48"/>
      <c r="G5" s="49"/>
      <c r="H5" s="48"/>
      <c r="I5" s="49"/>
      <c r="J5" s="48"/>
      <c r="K5" s="49"/>
      <c r="L5" s="48"/>
      <c r="N5" s="49" t="s">
        <v>71</v>
      </c>
    </row>
    <row r="6" spans="1:14" ht="17.25">
      <c r="A6" s="77"/>
      <c r="B6" s="77"/>
      <c r="C6" s="77"/>
      <c r="D6" s="77"/>
      <c r="E6" s="50" t="s">
        <v>4</v>
      </c>
      <c r="F6" s="50"/>
      <c r="G6" s="50"/>
      <c r="H6" s="50"/>
      <c r="I6" s="50"/>
      <c r="J6" s="50"/>
      <c r="K6" s="50"/>
      <c r="L6" s="50"/>
      <c r="M6" s="50"/>
      <c r="N6" s="78"/>
    </row>
    <row r="7" spans="1:14" ht="17.25">
      <c r="A7" s="77"/>
      <c r="B7" s="77"/>
      <c r="C7" s="77"/>
      <c r="D7" s="77"/>
      <c r="E7" s="79"/>
      <c r="F7" s="79"/>
      <c r="G7" s="79"/>
      <c r="H7" s="79"/>
      <c r="I7" s="80" t="s">
        <v>62</v>
      </c>
      <c r="J7" s="80"/>
      <c r="K7" s="80"/>
      <c r="L7" s="79"/>
      <c r="M7" s="79"/>
      <c r="N7" s="78"/>
    </row>
    <row r="8" spans="1:14" ht="17.25">
      <c r="A8" s="77"/>
      <c r="B8" s="77"/>
      <c r="C8" s="77"/>
      <c r="D8" s="77"/>
      <c r="E8" s="81" t="s">
        <v>99</v>
      </c>
      <c r="F8" s="48"/>
      <c r="G8" s="81" t="s">
        <v>100</v>
      </c>
      <c r="H8" s="48"/>
      <c r="I8" s="81" t="s">
        <v>101</v>
      </c>
      <c r="J8" s="48"/>
      <c r="K8" s="81"/>
      <c r="L8" s="48"/>
      <c r="M8" s="82"/>
      <c r="N8" s="78"/>
    </row>
    <row r="9" spans="1:13" s="70" customFormat="1" ht="17.25">
      <c r="A9" s="77"/>
      <c r="B9" s="77"/>
      <c r="C9" s="83" t="s">
        <v>6</v>
      </c>
      <c r="D9" s="77"/>
      <c r="E9" s="84" t="s">
        <v>102</v>
      </c>
      <c r="F9" s="48"/>
      <c r="G9" s="84" t="s">
        <v>103</v>
      </c>
      <c r="H9" s="48"/>
      <c r="I9" s="84" t="s">
        <v>104</v>
      </c>
      <c r="J9" s="48"/>
      <c r="K9" s="84" t="s">
        <v>105</v>
      </c>
      <c r="L9" s="48"/>
      <c r="M9" s="84" t="s">
        <v>106</v>
      </c>
    </row>
    <row r="10" spans="3:14" ht="17.25">
      <c r="C10" s="85"/>
      <c r="N10" s="70"/>
    </row>
    <row r="11" spans="1:13" s="70" customFormat="1" ht="20.25">
      <c r="A11" s="86" t="s">
        <v>107</v>
      </c>
      <c r="B11" s="86"/>
      <c r="C11" s="87"/>
      <c r="D11" s="86"/>
      <c r="E11" s="58">
        <v>250021</v>
      </c>
      <c r="F11" s="58"/>
      <c r="G11" s="58">
        <v>272134</v>
      </c>
      <c r="H11" s="58"/>
      <c r="I11" s="58">
        <v>23837</v>
      </c>
      <c r="J11" s="58"/>
      <c r="K11" s="58">
        <v>65251</v>
      </c>
      <c r="L11" s="58"/>
      <c r="M11" s="58">
        <f>SUM(E11:L11)</f>
        <v>611243</v>
      </c>
    </row>
    <row r="12" spans="1:13" s="70" customFormat="1" ht="17.25">
      <c r="A12" s="88" t="s">
        <v>108</v>
      </c>
      <c r="B12" s="77"/>
      <c r="C12" s="87"/>
      <c r="D12" s="77"/>
      <c r="E12" s="89">
        <v>0</v>
      </c>
      <c r="F12" s="89"/>
      <c r="G12" s="89">
        <v>0</v>
      </c>
      <c r="H12" s="89"/>
      <c r="I12" s="89">
        <v>0</v>
      </c>
      <c r="J12" s="58"/>
      <c r="K12" s="90">
        <f>SUM(PL!F57)</f>
        <v>9591</v>
      </c>
      <c r="L12" s="58"/>
      <c r="M12" s="58">
        <f>SUM(E12:L12)</f>
        <v>9591</v>
      </c>
    </row>
    <row r="13" spans="1:13" s="70" customFormat="1" ht="17.25">
      <c r="A13" s="88" t="s">
        <v>109</v>
      </c>
      <c r="B13" s="77"/>
      <c r="C13" s="87">
        <v>19</v>
      </c>
      <c r="D13" s="77"/>
      <c r="E13" s="89">
        <v>0</v>
      </c>
      <c r="F13" s="89"/>
      <c r="G13" s="89">
        <v>0</v>
      </c>
      <c r="H13" s="89"/>
      <c r="I13" s="89">
        <v>0</v>
      </c>
      <c r="J13" s="58"/>
      <c r="K13" s="91">
        <v>-12500</v>
      </c>
      <c r="L13" s="58"/>
      <c r="M13" s="58">
        <f>SUM(E13:K13)</f>
        <v>-12500</v>
      </c>
    </row>
    <row r="14" spans="1:13" s="70" customFormat="1" ht="20.25">
      <c r="A14" s="86" t="s">
        <v>110</v>
      </c>
      <c r="B14" s="86"/>
      <c r="C14" s="92"/>
      <c r="D14" s="86"/>
      <c r="E14" s="93">
        <f>SUM(E11:E13)</f>
        <v>250021</v>
      </c>
      <c r="F14" s="94"/>
      <c r="G14" s="93">
        <f>SUM(G11:G13)</f>
        <v>272134</v>
      </c>
      <c r="H14" s="94"/>
      <c r="I14" s="93">
        <f>SUM(I11:I13)</f>
        <v>23837</v>
      </c>
      <c r="J14" s="94"/>
      <c r="K14" s="93">
        <f>SUM(K11:K13)</f>
        <v>62342</v>
      </c>
      <c r="L14" s="94"/>
      <c r="M14" s="93">
        <f>SUM(M11:M13)</f>
        <v>608334</v>
      </c>
    </row>
    <row r="15" spans="1:13" s="70" customFormat="1" ht="17.25">
      <c r="A15" s="86"/>
      <c r="B15" s="86"/>
      <c r="C15" s="92"/>
      <c r="D15" s="86"/>
      <c r="E15" s="94"/>
      <c r="F15" s="94"/>
      <c r="G15" s="94"/>
      <c r="H15" s="94"/>
      <c r="I15" s="94"/>
      <c r="J15" s="94"/>
      <c r="K15" s="94"/>
      <c r="L15" s="94"/>
      <c r="M15" s="94"/>
    </row>
    <row r="16" spans="1:13" s="70" customFormat="1" ht="20.25">
      <c r="A16" s="86" t="s">
        <v>111</v>
      </c>
      <c r="B16" s="86"/>
      <c r="C16" s="92"/>
      <c r="D16" s="86"/>
      <c r="E16" s="94">
        <v>250021</v>
      </c>
      <c r="F16" s="94"/>
      <c r="G16" s="94">
        <v>272134</v>
      </c>
      <c r="H16" s="94"/>
      <c r="I16" s="94">
        <v>24689</v>
      </c>
      <c r="J16" s="94"/>
      <c r="K16" s="94">
        <v>64109</v>
      </c>
      <c r="L16" s="94"/>
      <c r="M16" s="94">
        <f>SUM(E16:K16)</f>
        <v>610953</v>
      </c>
    </row>
    <row r="17" spans="1:13" s="70" customFormat="1" ht="17.25">
      <c r="A17" s="88" t="s">
        <v>112</v>
      </c>
      <c r="B17" s="77"/>
      <c r="C17" s="87"/>
      <c r="D17" s="77"/>
      <c r="E17" s="89">
        <v>0</v>
      </c>
      <c r="F17" s="89"/>
      <c r="G17" s="89">
        <v>0</v>
      </c>
      <c r="H17" s="89"/>
      <c r="I17" s="89">
        <v>0</v>
      </c>
      <c r="J17" s="58"/>
      <c r="K17" s="90">
        <f>SUM(PL!D57)</f>
        <v>-3959</v>
      </c>
      <c r="L17" s="58"/>
      <c r="M17" s="58">
        <f>SUM(E17:L17)</f>
        <v>-3959</v>
      </c>
    </row>
    <row r="18" spans="1:13" s="70" customFormat="1" ht="17.25">
      <c r="A18" s="88" t="s">
        <v>109</v>
      </c>
      <c r="B18" s="77"/>
      <c r="C18" s="87">
        <v>19</v>
      </c>
      <c r="D18" s="77"/>
      <c r="E18" s="95">
        <v>0</v>
      </c>
      <c r="F18" s="89"/>
      <c r="G18" s="95">
        <v>0</v>
      </c>
      <c r="H18" s="89"/>
      <c r="I18" s="95">
        <v>0</v>
      </c>
      <c r="J18" s="58"/>
      <c r="K18" s="91">
        <v>-12500</v>
      </c>
      <c r="L18" s="58"/>
      <c r="M18" s="59">
        <f>SUM(E18:L18)</f>
        <v>-12500</v>
      </c>
    </row>
    <row r="19" spans="1:13" s="70" customFormat="1" ht="20.25">
      <c r="A19" s="86" t="s">
        <v>113</v>
      </c>
      <c r="B19" s="86"/>
      <c r="C19" s="92"/>
      <c r="D19" s="86"/>
      <c r="E19" s="96">
        <f>SUM(E16:E18)</f>
        <v>250021</v>
      </c>
      <c r="F19" s="94"/>
      <c r="G19" s="96">
        <f>SUM(G16:G18)</f>
        <v>272134</v>
      </c>
      <c r="H19" s="94"/>
      <c r="I19" s="96">
        <f>SUM(I16:I18)</f>
        <v>24689</v>
      </c>
      <c r="J19" s="94"/>
      <c r="K19" s="96">
        <f>SUM(K16:K18)</f>
        <v>47650</v>
      </c>
      <c r="L19" s="94"/>
      <c r="M19" s="96">
        <f>SUM(M16:M18)</f>
        <v>594494</v>
      </c>
    </row>
    <row r="20" spans="3:14" ht="17.25">
      <c r="C20" s="85"/>
      <c r="E20" s="38"/>
      <c r="F20" s="39"/>
      <c r="G20" s="38"/>
      <c r="H20" s="39"/>
      <c r="I20" s="38"/>
      <c r="J20" s="39"/>
      <c r="K20" s="38"/>
      <c r="L20" s="39"/>
      <c r="M20" s="38"/>
      <c r="N20" s="78"/>
    </row>
    <row r="21" spans="3:14" ht="17.25">
      <c r="C21" s="85"/>
      <c r="E21" s="38"/>
      <c r="F21" s="39"/>
      <c r="G21" s="38"/>
      <c r="H21" s="39"/>
      <c r="I21" s="38"/>
      <c r="J21" s="39"/>
      <c r="K21" s="38"/>
      <c r="L21" s="39"/>
      <c r="M21" s="38"/>
      <c r="N21" s="78"/>
    </row>
    <row r="22" spans="1:14" ht="17.25">
      <c r="A22" s="97" t="s">
        <v>37</v>
      </c>
      <c r="C22" s="85"/>
      <c r="E22" s="38"/>
      <c r="F22" s="39"/>
      <c r="G22" s="38"/>
      <c r="H22" s="39"/>
      <c r="I22" s="38"/>
      <c r="J22" s="39"/>
      <c r="K22" s="38"/>
      <c r="L22" s="39"/>
      <c r="M22" s="38"/>
      <c r="N22" s="78"/>
    </row>
    <row r="23" spans="1:11" s="36" customFormat="1" ht="17.25">
      <c r="A23" s="45"/>
      <c r="B23" s="45"/>
      <c r="C23" s="44"/>
      <c r="D23" s="45"/>
      <c r="E23" s="46"/>
      <c r="F23" s="47"/>
      <c r="G23" s="46"/>
      <c r="H23" s="47"/>
      <c r="I23" s="46"/>
      <c r="J23" s="47"/>
      <c r="K23" s="46"/>
    </row>
    <row r="24" spans="1:13" s="36" customFormat="1" ht="17.25">
      <c r="A24" s="65"/>
      <c r="B24" s="45"/>
      <c r="C24" s="37"/>
      <c r="E24" s="38"/>
      <c r="F24" s="39"/>
      <c r="G24" s="46"/>
      <c r="H24" s="47"/>
      <c r="I24" s="66"/>
      <c r="J24" s="67"/>
      <c r="K24" s="66"/>
      <c r="L24" s="66"/>
      <c r="M24" s="66"/>
    </row>
    <row r="25" spans="1:13" s="36" customFormat="1" ht="20.25">
      <c r="A25" s="68" t="s">
        <v>92</v>
      </c>
      <c r="B25" s="44"/>
      <c r="C25" s="37"/>
      <c r="E25" s="38"/>
      <c r="F25" s="39"/>
      <c r="H25" s="46"/>
      <c r="I25" s="69" t="s">
        <v>93</v>
      </c>
      <c r="J25" s="69"/>
      <c r="K25" s="69"/>
      <c r="L25" s="69"/>
      <c r="M25" s="69"/>
    </row>
    <row r="26" spans="1:13" s="36" customFormat="1" ht="20.25">
      <c r="A26" s="44" t="s">
        <v>94</v>
      </c>
      <c r="B26" s="44"/>
      <c r="C26" s="37"/>
      <c r="E26" s="38"/>
      <c r="F26" s="39"/>
      <c r="I26" s="44" t="s">
        <v>94</v>
      </c>
      <c r="J26" s="44"/>
      <c r="K26" s="44"/>
      <c r="L26" s="44"/>
      <c r="M26" s="44"/>
    </row>
    <row r="27" ht="20.25">
      <c r="N27" s="41" t="s">
        <v>67</v>
      </c>
    </row>
    <row r="28" spans="1:14" ht="20.25">
      <c r="A28" s="42" t="s">
        <v>68</v>
      </c>
      <c r="B28" s="42"/>
      <c r="C28" s="73"/>
      <c r="D28" s="73"/>
      <c r="N28" s="74"/>
    </row>
    <row r="29" spans="1:14" ht="20.25">
      <c r="A29" s="75" t="s">
        <v>114</v>
      </c>
      <c r="B29" s="73"/>
      <c r="C29" s="73"/>
      <c r="D29" s="73"/>
      <c r="N29" s="74"/>
    </row>
    <row r="30" spans="1:14" s="36" customFormat="1" ht="20.25">
      <c r="A30" s="43" t="s">
        <v>95</v>
      </c>
      <c r="B30" s="43"/>
      <c r="C30" s="43"/>
      <c r="D30" s="43"/>
      <c r="E30" s="49"/>
      <c r="F30" s="48"/>
      <c r="G30" s="49"/>
      <c r="H30" s="48"/>
      <c r="I30" s="49"/>
      <c r="J30" s="48"/>
      <c r="K30" s="49"/>
      <c r="L30" s="48"/>
      <c r="M30" s="49"/>
      <c r="N30" s="76"/>
    </row>
    <row r="31" spans="5:14" s="45" customFormat="1" ht="20.25">
      <c r="E31" s="49"/>
      <c r="F31" s="48"/>
      <c r="G31" s="49"/>
      <c r="H31" s="48"/>
      <c r="I31" s="49"/>
      <c r="J31" s="48"/>
      <c r="K31" s="49"/>
      <c r="L31" s="48"/>
      <c r="N31" s="49" t="s">
        <v>71</v>
      </c>
    </row>
    <row r="32" spans="1:14" ht="17.25">
      <c r="A32" s="77"/>
      <c r="B32" s="77"/>
      <c r="C32" s="77"/>
      <c r="D32" s="77"/>
      <c r="E32" s="50" t="s">
        <v>5</v>
      </c>
      <c r="F32" s="50"/>
      <c r="G32" s="50"/>
      <c r="H32" s="50"/>
      <c r="I32" s="50"/>
      <c r="J32" s="50"/>
      <c r="K32" s="50"/>
      <c r="L32" s="50"/>
      <c r="M32" s="50"/>
      <c r="N32" s="78"/>
    </row>
    <row r="33" spans="1:14" ht="17.25">
      <c r="A33" s="77"/>
      <c r="B33" s="77"/>
      <c r="C33" s="77"/>
      <c r="D33" s="77"/>
      <c r="E33" s="79"/>
      <c r="F33" s="79"/>
      <c r="G33" s="79"/>
      <c r="H33" s="79"/>
      <c r="I33" s="80" t="s">
        <v>62</v>
      </c>
      <c r="J33" s="80"/>
      <c r="K33" s="80"/>
      <c r="L33" s="79"/>
      <c r="M33" s="79"/>
      <c r="N33" s="78"/>
    </row>
    <row r="34" spans="1:14" ht="17.25">
      <c r="A34" s="77"/>
      <c r="B34" s="77"/>
      <c r="C34" s="77"/>
      <c r="D34" s="77"/>
      <c r="E34" s="81" t="s">
        <v>99</v>
      </c>
      <c r="F34" s="48"/>
      <c r="G34" s="81" t="s">
        <v>100</v>
      </c>
      <c r="H34" s="48"/>
      <c r="I34" s="81" t="s">
        <v>101</v>
      </c>
      <c r="J34" s="48"/>
      <c r="K34" s="81"/>
      <c r="L34" s="48"/>
      <c r="M34" s="82"/>
      <c r="N34" s="78"/>
    </row>
    <row r="35" spans="1:13" s="70" customFormat="1" ht="17.25">
      <c r="A35" s="77"/>
      <c r="B35" s="77"/>
      <c r="C35" s="83" t="s">
        <v>6</v>
      </c>
      <c r="D35" s="77"/>
      <c r="E35" s="84" t="s">
        <v>102</v>
      </c>
      <c r="F35" s="48"/>
      <c r="G35" s="84" t="s">
        <v>103</v>
      </c>
      <c r="H35" s="48"/>
      <c r="I35" s="84" t="s">
        <v>104</v>
      </c>
      <c r="J35" s="48"/>
      <c r="K35" s="84" t="s">
        <v>105</v>
      </c>
      <c r="L35" s="48"/>
      <c r="M35" s="84" t="s">
        <v>106</v>
      </c>
    </row>
    <row r="36" ht="17.25">
      <c r="N36" s="78"/>
    </row>
    <row r="37" spans="1:14" ht="20.25">
      <c r="A37" s="86" t="s">
        <v>107</v>
      </c>
      <c r="B37" s="86"/>
      <c r="C37" s="87"/>
      <c r="D37" s="87"/>
      <c r="E37" s="94">
        <v>250021</v>
      </c>
      <c r="F37" s="94"/>
      <c r="G37" s="94">
        <v>272134</v>
      </c>
      <c r="H37" s="94"/>
      <c r="I37" s="94">
        <v>23837</v>
      </c>
      <c r="J37" s="94"/>
      <c r="K37" s="94">
        <v>51027</v>
      </c>
      <c r="L37" s="94"/>
      <c r="M37" s="94">
        <f>SUM(E37:L37)</f>
        <v>597019</v>
      </c>
      <c r="N37" s="78"/>
    </row>
    <row r="38" spans="1:14" ht="17.25">
      <c r="A38" s="88" t="s">
        <v>108</v>
      </c>
      <c r="B38" s="77"/>
      <c r="C38" s="87"/>
      <c r="D38" s="87"/>
      <c r="E38" s="89">
        <v>0</v>
      </c>
      <c r="F38" s="94"/>
      <c r="G38" s="89">
        <v>0</v>
      </c>
      <c r="H38" s="94"/>
      <c r="I38" s="89">
        <v>0</v>
      </c>
      <c r="J38" s="58"/>
      <c r="K38" s="90">
        <f>SUM(PL!J57)</f>
        <v>15639</v>
      </c>
      <c r="L38" s="94"/>
      <c r="M38" s="94">
        <f>SUM(E38:L38)</f>
        <v>15639</v>
      </c>
      <c r="N38" s="78"/>
    </row>
    <row r="39" spans="1:14" ht="17.25">
      <c r="A39" s="88" t="s">
        <v>109</v>
      </c>
      <c r="B39" s="77"/>
      <c r="C39" s="87">
        <v>19</v>
      </c>
      <c r="D39" s="87"/>
      <c r="E39" s="89">
        <v>0</v>
      </c>
      <c r="F39" s="94"/>
      <c r="G39" s="89">
        <v>0</v>
      </c>
      <c r="H39" s="94"/>
      <c r="I39" s="89">
        <v>0</v>
      </c>
      <c r="J39" s="58"/>
      <c r="K39" s="91">
        <v>-12500</v>
      </c>
      <c r="L39" s="94"/>
      <c r="M39" s="94">
        <f>SUM(E39:K39)</f>
        <v>-12500</v>
      </c>
      <c r="N39" s="78"/>
    </row>
    <row r="40" spans="1:14" ht="20.25">
      <c r="A40" s="86" t="s">
        <v>110</v>
      </c>
      <c r="B40" s="86"/>
      <c r="C40" s="87"/>
      <c r="D40" s="87"/>
      <c r="E40" s="93">
        <f>SUM(E37:E39)</f>
        <v>250021</v>
      </c>
      <c r="F40" s="89"/>
      <c r="G40" s="93">
        <f>SUM(G37:G39)</f>
        <v>272134</v>
      </c>
      <c r="H40" s="94"/>
      <c r="I40" s="93">
        <f>SUM(I37:I39)</f>
        <v>23837</v>
      </c>
      <c r="J40" s="58"/>
      <c r="K40" s="93">
        <f>SUM(K37:K39)</f>
        <v>54166</v>
      </c>
      <c r="L40" s="94"/>
      <c r="M40" s="93">
        <f>SUM(M37:M39)</f>
        <v>600158</v>
      </c>
      <c r="N40" s="78"/>
    </row>
    <row r="41" spans="1:13" ht="17.25">
      <c r="A41" s="86"/>
      <c r="B41" s="86"/>
      <c r="C41" s="87"/>
      <c r="D41" s="87"/>
      <c r="E41" s="94"/>
      <c r="F41" s="89"/>
      <c r="G41" s="94"/>
      <c r="H41" s="94"/>
      <c r="I41" s="94"/>
      <c r="J41" s="58"/>
      <c r="K41" s="94"/>
      <c r="L41" s="94"/>
      <c r="M41" s="94"/>
    </row>
    <row r="42" spans="1:13" ht="20.25">
      <c r="A42" s="86" t="s">
        <v>111</v>
      </c>
      <c r="B42" s="86"/>
      <c r="C42" s="87"/>
      <c r="D42" s="87"/>
      <c r="E42" s="94">
        <f>SUM(E40)</f>
        <v>250021</v>
      </c>
      <c r="F42" s="89"/>
      <c r="G42" s="94">
        <f>SUM(G40)</f>
        <v>272134</v>
      </c>
      <c r="H42" s="94"/>
      <c r="I42" s="94">
        <v>24689</v>
      </c>
      <c r="J42" s="58"/>
      <c r="K42" s="94">
        <v>54709</v>
      </c>
      <c r="L42" s="94"/>
      <c r="M42" s="94">
        <f>SUM(E42:K42)</f>
        <v>601553</v>
      </c>
    </row>
    <row r="43" spans="1:14" ht="17.25">
      <c r="A43" s="88" t="s">
        <v>112</v>
      </c>
      <c r="B43" s="77"/>
      <c r="C43" s="87"/>
      <c r="D43" s="87"/>
      <c r="E43" s="89">
        <v>0</v>
      </c>
      <c r="F43" s="94"/>
      <c r="G43" s="89">
        <v>0</v>
      </c>
      <c r="H43" s="94"/>
      <c r="I43" s="89">
        <v>0</v>
      </c>
      <c r="J43" s="58"/>
      <c r="K43" s="90">
        <f>SUM(PL!H57)</f>
        <v>-4829</v>
      </c>
      <c r="L43" s="94"/>
      <c r="M43" s="94">
        <f>SUM(E43:L43)</f>
        <v>-4829</v>
      </c>
      <c r="N43" s="78"/>
    </row>
    <row r="44" spans="1:14" ht="17.25">
      <c r="A44" s="88" t="s">
        <v>109</v>
      </c>
      <c r="B44" s="77"/>
      <c r="C44" s="87">
        <v>19</v>
      </c>
      <c r="D44" s="87"/>
      <c r="E44" s="95">
        <v>0</v>
      </c>
      <c r="F44" s="94"/>
      <c r="G44" s="95">
        <v>0</v>
      </c>
      <c r="H44" s="94"/>
      <c r="I44" s="95">
        <v>0</v>
      </c>
      <c r="J44" s="58"/>
      <c r="K44" s="91">
        <v>-12500</v>
      </c>
      <c r="L44" s="94"/>
      <c r="M44" s="94">
        <f>SUM(E44:L44)</f>
        <v>-12500</v>
      </c>
      <c r="N44" s="78"/>
    </row>
    <row r="45" spans="1:14" ht="20.25">
      <c r="A45" s="86" t="s">
        <v>113</v>
      </c>
      <c r="B45" s="86"/>
      <c r="C45" s="87"/>
      <c r="D45" s="87"/>
      <c r="E45" s="96">
        <f>SUM(E42:E44)</f>
        <v>250021</v>
      </c>
      <c r="F45" s="94"/>
      <c r="G45" s="96">
        <f>SUM(G42:G44)</f>
        <v>272134</v>
      </c>
      <c r="H45" s="94"/>
      <c r="I45" s="96">
        <f>SUM(I42:I44)</f>
        <v>24689</v>
      </c>
      <c r="J45" s="94"/>
      <c r="K45" s="96">
        <f>SUM(K42:K44)</f>
        <v>37380</v>
      </c>
      <c r="L45" s="94"/>
      <c r="M45" s="93">
        <f>SUM(M42:M44)</f>
        <v>584224</v>
      </c>
      <c r="N45" s="78"/>
    </row>
    <row r="46" spans="1:14" ht="17.25">
      <c r="A46" s="77"/>
      <c r="B46" s="77"/>
      <c r="C46" s="77"/>
      <c r="D46" s="77"/>
      <c r="E46" s="49"/>
      <c r="F46" s="48"/>
      <c r="G46" s="49"/>
      <c r="H46" s="48"/>
      <c r="I46" s="49"/>
      <c r="J46" s="48"/>
      <c r="K46" s="49"/>
      <c r="L46" s="48"/>
      <c r="M46" s="49"/>
      <c r="N46" s="78"/>
    </row>
    <row r="47" spans="1:14" ht="17.25">
      <c r="A47" s="88" t="s">
        <v>37</v>
      </c>
      <c r="B47" s="77"/>
      <c r="C47" s="77"/>
      <c r="D47" s="77"/>
      <c r="E47" s="49"/>
      <c r="F47" s="48"/>
      <c r="G47" s="49"/>
      <c r="H47" s="48"/>
      <c r="I47" s="49"/>
      <c r="J47" s="48"/>
      <c r="K47" s="49"/>
      <c r="L47" s="48"/>
      <c r="M47" s="49"/>
      <c r="N47" s="78"/>
    </row>
    <row r="48" spans="1:11" s="36" customFormat="1" ht="17.25">
      <c r="A48" s="45"/>
      <c r="B48" s="45"/>
      <c r="C48" s="44"/>
      <c r="D48" s="45"/>
      <c r="E48" s="46"/>
      <c r="F48" s="47"/>
      <c r="G48" s="46"/>
      <c r="H48" s="47"/>
      <c r="I48" s="46"/>
      <c r="J48" s="47"/>
      <c r="K48" s="46"/>
    </row>
    <row r="49" spans="1:13" s="36" customFormat="1" ht="17.25">
      <c r="A49" s="65"/>
      <c r="B49" s="45"/>
      <c r="C49" s="37"/>
      <c r="E49" s="38"/>
      <c r="F49" s="39"/>
      <c r="G49" s="46"/>
      <c r="H49" s="47"/>
      <c r="I49" s="66"/>
      <c r="J49" s="67"/>
      <c r="K49" s="66"/>
      <c r="L49" s="66"/>
      <c r="M49" s="66"/>
    </row>
    <row r="50" spans="1:13" s="36" customFormat="1" ht="20.25">
      <c r="A50" s="68" t="s">
        <v>92</v>
      </c>
      <c r="B50" s="44"/>
      <c r="C50" s="37"/>
      <c r="E50" s="38"/>
      <c r="F50" s="39"/>
      <c r="H50" s="46"/>
      <c r="I50" s="69" t="s">
        <v>93</v>
      </c>
      <c r="J50" s="69"/>
      <c r="K50" s="69"/>
      <c r="L50" s="69"/>
      <c r="M50" s="69"/>
    </row>
    <row r="51" spans="1:13" s="36" customFormat="1" ht="20.25">
      <c r="A51" s="44" t="s">
        <v>94</v>
      </c>
      <c r="B51" s="44"/>
      <c r="C51" s="37"/>
      <c r="E51" s="38"/>
      <c r="F51" s="39"/>
      <c r="I51" s="44" t="s">
        <v>94</v>
      </c>
      <c r="J51" s="44"/>
      <c r="K51" s="44"/>
      <c r="L51" s="44"/>
      <c r="M51" s="44"/>
    </row>
    <row r="52" spans="5:14" ht="17.25">
      <c r="E52" s="38"/>
      <c r="F52" s="39"/>
      <c r="G52" s="38"/>
      <c r="H52" s="39"/>
      <c r="I52" s="38"/>
      <c r="J52" s="39"/>
      <c r="K52" s="38"/>
      <c r="L52" s="39"/>
      <c r="M52" s="38"/>
      <c r="N52" s="98"/>
    </row>
    <row r="53" spans="5:14" ht="17.25">
      <c r="E53" s="38"/>
      <c r="F53" s="39"/>
      <c r="G53" s="38"/>
      <c r="H53" s="39"/>
      <c r="I53" s="38"/>
      <c r="J53" s="39"/>
      <c r="K53" s="38"/>
      <c r="L53" s="39"/>
      <c r="M53" s="38"/>
      <c r="N53" s="98"/>
    </row>
    <row r="54" ht="17.25">
      <c r="N54" s="98"/>
    </row>
    <row r="55" ht="17.25">
      <c r="N55" s="98"/>
    </row>
    <row r="56" spans="1:14" ht="17.25">
      <c r="A56" s="86"/>
      <c r="B56" s="86"/>
      <c r="C56" s="86"/>
      <c r="D56" s="86"/>
      <c r="E56" s="49"/>
      <c r="F56" s="48"/>
      <c r="G56" s="49"/>
      <c r="H56" s="48"/>
      <c r="I56" s="49"/>
      <c r="J56" s="48"/>
      <c r="K56" s="49"/>
      <c r="L56" s="48"/>
      <c r="M56" s="49"/>
      <c r="N56" s="78"/>
    </row>
    <row r="57" spans="1:14" ht="17.25">
      <c r="A57" s="86"/>
      <c r="B57" s="86"/>
      <c r="C57" s="86"/>
      <c r="D57" s="86"/>
      <c r="E57" s="49"/>
      <c r="F57" s="48"/>
      <c r="G57" s="49"/>
      <c r="H57" s="48"/>
      <c r="I57" s="49"/>
      <c r="J57" s="48"/>
      <c r="K57" s="49"/>
      <c r="L57" s="48"/>
      <c r="M57" s="49"/>
      <c r="N57" s="78"/>
    </row>
    <row r="58" spans="1:14" ht="17.25">
      <c r="A58" s="86"/>
      <c r="B58" s="86"/>
      <c r="C58" s="86"/>
      <c r="D58" s="86"/>
      <c r="E58" s="49"/>
      <c r="F58" s="48"/>
      <c r="G58" s="49"/>
      <c r="H58" s="48"/>
      <c r="I58" s="49"/>
      <c r="J58" s="48"/>
      <c r="K58" s="49"/>
      <c r="L58" s="48"/>
      <c r="M58" s="49"/>
      <c r="N58" s="78"/>
    </row>
    <row r="59" spans="1:14" ht="17.25">
      <c r="A59" s="86"/>
      <c r="B59" s="86"/>
      <c r="C59" s="86"/>
      <c r="D59" s="86"/>
      <c r="E59" s="49"/>
      <c r="F59" s="48"/>
      <c r="G59" s="49"/>
      <c r="H59" s="48"/>
      <c r="I59" s="49"/>
      <c r="J59" s="48"/>
      <c r="K59" s="49"/>
      <c r="L59" s="48"/>
      <c r="M59" s="49"/>
      <c r="N59" s="78"/>
    </row>
    <row r="60" spans="1:14" ht="17.25">
      <c r="A60" s="86"/>
      <c r="B60" s="86"/>
      <c r="C60" s="86"/>
      <c r="D60" s="86"/>
      <c r="E60" s="49"/>
      <c r="F60" s="48"/>
      <c r="G60" s="49"/>
      <c r="H60" s="48"/>
      <c r="I60" s="49"/>
      <c r="J60" s="48"/>
      <c r="K60" s="49"/>
      <c r="L60" s="48"/>
      <c r="M60" s="49"/>
      <c r="N60" s="78"/>
    </row>
    <row r="61" spans="1:14" ht="17.25">
      <c r="A61" s="86"/>
      <c r="B61" s="86"/>
      <c r="C61" s="86"/>
      <c r="D61" s="86"/>
      <c r="E61" s="49"/>
      <c r="F61" s="48"/>
      <c r="G61" s="49"/>
      <c r="H61" s="48"/>
      <c r="I61" s="49"/>
      <c r="J61" s="48"/>
      <c r="K61" s="49"/>
      <c r="L61" s="48"/>
      <c r="M61" s="49"/>
      <c r="N61" s="78"/>
    </row>
    <row r="62" spans="1:14" ht="17.25">
      <c r="A62" s="77"/>
      <c r="B62" s="77"/>
      <c r="C62" s="77"/>
      <c r="D62" s="77"/>
      <c r="E62" s="49"/>
      <c r="F62" s="48"/>
      <c r="G62" s="49"/>
      <c r="H62" s="48"/>
      <c r="I62" s="49"/>
      <c r="J62" s="48"/>
      <c r="K62" s="49"/>
      <c r="L62" s="48"/>
      <c r="M62" s="49"/>
      <c r="N62" s="78"/>
    </row>
    <row r="63" spans="1:14" ht="17.25">
      <c r="A63" s="77"/>
      <c r="B63" s="77"/>
      <c r="C63" s="77"/>
      <c r="D63" s="77"/>
      <c r="E63" s="49"/>
      <c r="F63" s="48"/>
      <c r="G63" s="49"/>
      <c r="H63" s="48"/>
      <c r="I63" s="49"/>
      <c r="J63" s="48"/>
      <c r="K63" s="49"/>
      <c r="L63" s="48"/>
      <c r="M63" s="49"/>
      <c r="N63" s="78"/>
    </row>
    <row r="64" spans="1:14" ht="17.25">
      <c r="A64" s="77"/>
      <c r="B64" s="77"/>
      <c r="C64" s="77"/>
      <c r="D64" s="77"/>
      <c r="E64" s="99"/>
      <c r="F64" s="100"/>
      <c r="G64" s="99"/>
      <c r="H64" s="100"/>
      <c r="I64" s="99"/>
      <c r="J64" s="100"/>
      <c r="K64" s="99"/>
      <c r="L64" s="100"/>
      <c r="M64" s="99"/>
      <c r="N64" s="78"/>
    </row>
    <row r="65" spans="1:14" ht="17.25">
      <c r="A65" s="77"/>
      <c r="B65" s="77"/>
      <c r="C65" s="77"/>
      <c r="D65" s="77"/>
      <c r="E65" s="99"/>
      <c r="F65" s="100"/>
      <c r="G65" s="99"/>
      <c r="H65" s="100"/>
      <c r="I65" s="99"/>
      <c r="J65" s="100"/>
      <c r="K65" s="99"/>
      <c r="L65" s="100"/>
      <c r="M65" s="99"/>
      <c r="N65" s="78"/>
    </row>
    <row r="66" spans="1:14" ht="17.25">
      <c r="A66" s="77"/>
      <c r="B66" s="77"/>
      <c r="C66" s="77"/>
      <c r="D66" s="77"/>
      <c r="E66" s="99"/>
      <c r="F66" s="100"/>
      <c r="G66" s="99"/>
      <c r="H66" s="100"/>
      <c r="I66" s="99"/>
      <c r="J66" s="100"/>
      <c r="K66" s="99"/>
      <c r="L66" s="100"/>
      <c r="M66" s="99"/>
      <c r="N66" s="78"/>
    </row>
    <row r="67" spans="1:14" ht="17.25">
      <c r="A67" s="77"/>
      <c r="B67" s="77"/>
      <c r="C67" s="77"/>
      <c r="D67" s="77"/>
      <c r="E67" s="99"/>
      <c r="F67" s="100"/>
      <c r="G67" s="99"/>
      <c r="H67" s="100"/>
      <c r="I67" s="99"/>
      <c r="J67" s="100"/>
      <c r="K67" s="99"/>
      <c r="L67" s="100"/>
      <c r="M67" s="99"/>
      <c r="N67" s="78"/>
    </row>
    <row r="68" spans="1:14" ht="17.25">
      <c r="A68" s="86"/>
      <c r="B68" s="86"/>
      <c r="C68" s="86"/>
      <c r="D68" s="86"/>
      <c r="E68" s="49"/>
      <c r="F68" s="48"/>
      <c r="G68" s="49"/>
      <c r="H68" s="48"/>
      <c r="I68" s="49"/>
      <c r="J68" s="48"/>
      <c r="K68" s="49"/>
      <c r="L68" s="48"/>
      <c r="M68" s="49"/>
      <c r="N68" s="78"/>
    </row>
    <row r="69" spans="1:14" ht="17.25">
      <c r="A69" s="86"/>
      <c r="B69" s="86"/>
      <c r="C69" s="86"/>
      <c r="D69" s="86"/>
      <c r="E69" s="49"/>
      <c r="F69" s="48"/>
      <c r="G69" s="49"/>
      <c r="H69" s="48"/>
      <c r="I69" s="49"/>
      <c r="J69" s="48"/>
      <c r="K69" s="49"/>
      <c r="L69" s="48"/>
      <c r="M69" s="49"/>
      <c r="N69" s="78"/>
    </row>
    <row r="70" spans="1:14" ht="17.25">
      <c r="A70" s="86"/>
      <c r="B70" s="86"/>
      <c r="C70" s="86"/>
      <c r="D70" s="86"/>
      <c r="E70" s="49"/>
      <c r="F70" s="48"/>
      <c r="G70" s="49"/>
      <c r="H70" s="48"/>
      <c r="I70" s="49"/>
      <c r="J70" s="48"/>
      <c r="K70" s="49"/>
      <c r="L70" s="48"/>
      <c r="M70" s="49"/>
      <c r="N70" s="78"/>
    </row>
    <row r="71" spans="1:14" ht="17.25">
      <c r="A71" s="77"/>
      <c r="B71" s="77"/>
      <c r="C71" s="77"/>
      <c r="D71" s="77"/>
      <c r="E71" s="49"/>
      <c r="F71" s="48"/>
      <c r="G71" s="49"/>
      <c r="H71" s="48"/>
      <c r="I71" s="49"/>
      <c r="J71" s="48"/>
      <c r="K71" s="49"/>
      <c r="L71" s="48"/>
      <c r="M71" s="49"/>
      <c r="N71" s="78"/>
    </row>
    <row r="72" spans="1:14" ht="17.25">
      <c r="A72" s="77"/>
      <c r="B72" s="77"/>
      <c r="C72" s="77"/>
      <c r="D72" s="77"/>
      <c r="E72" s="49"/>
      <c r="F72" s="48"/>
      <c r="G72" s="49"/>
      <c r="H72" s="48"/>
      <c r="I72" s="49"/>
      <c r="J72" s="48"/>
      <c r="K72" s="49"/>
      <c r="L72" s="48"/>
      <c r="M72" s="49"/>
      <c r="N72" s="78"/>
    </row>
    <row r="73" spans="1:14" ht="17.25">
      <c r="A73" s="77"/>
      <c r="B73" s="77"/>
      <c r="C73" s="77"/>
      <c r="D73" s="77"/>
      <c r="E73" s="49"/>
      <c r="F73" s="48"/>
      <c r="G73" s="49"/>
      <c r="H73" s="48"/>
      <c r="I73" s="49"/>
      <c r="J73" s="48"/>
      <c r="K73" s="49"/>
      <c r="L73" s="48"/>
      <c r="M73" s="49"/>
      <c r="N73" s="78"/>
    </row>
    <row r="74" spans="1:14" ht="17.25">
      <c r="A74" s="77"/>
      <c r="B74" s="77"/>
      <c r="C74" s="77"/>
      <c r="D74" s="77"/>
      <c r="E74" s="49"/>
      <c r="F74" s="48"/>
      <c r="G74" s="49"/>
      <c r="H74" s="48"/>
      <c r="I74" s="49"/>
      <c r="J74" s="48"/>
      <c r="K74" s="49"/>
      <c r="L74" s="48"/>
      <c r="M74" s="49"/>
      <c r="N74" s="78"/>
    </row>
    <row r="75" spans="1:14" ht="17.25">
      <c r="A75" s="77"/>
      <c r="B75" s="77"/>
      <c r="C75" s="77"/>
      <c r="D75" s="77"/>
      <c r="E75" s="49"/>
      <c r="F75" s="48"/>
      <c r="G75" s="49"/>
      <c r="H75" s="48"/>
      <c r="I75" s="49"/>
      <c r="J75" s="48"/>
      <c r="K75" s="49"/>
      <c r="L75" s="48"/>
      <c r="M75" s="49"/>
      <c r="N75" s="78"/>
    </row>
    <row r="76" spans="1:14" ht="17.25">
      <c r="A76" s="77"/>
      <c r="B76" s="77"/>
      <c r="C76" s="77"/>
      <c r="D76" s="77"/>
      <c r="E76" s="49"/>
      <c r="F76" s="48"/>
      <c r="G76" s="49"/>
      <c r="H76" s="48"/>
      <c r="I76" s="49"/>
      <c r="J76" s="48"/>
      <c r="K76" s="49"/>
      <c r="L76" s="48"/>
      <c r="M76" s="49"/>
      <c r="N76" s="78"/>
    </row>
    <row r="77" spans="1:14" ht="17.25">
      <c r="A77" s="77"/>
      <c r="B77" s="77"/>
      <c r="C77" s="77"/>
      <c r="D77" s="77"/>
      <c r="E77" s="49"/>
      <c r="F77" s="48"/>
      <c r="G77" s="49"/>
      <c r="H77" s="48"/>
      <c r="I77" s="49"/>
      <c r="J77" s="48"/>
      <c r="K77" s="49"/>
      <c r="L77" s="48"/>
      <c r="M77" s="49"/>
      <c r="N77" s="78"/>
    </row>
    <row r="78" spans="1:14" ht="17.25">
      <c r="A78" s="86"/>
      <c r="B78" s="86"/>
      <c r="C78" s="86"/>
      <c r="D78" s="86"/>
      <c r="E78" s="49"/>
      <c r="F78" s="48"/>
      <c r="G78" s="49"/>
      <c r="H78" s="48"/>
      <c r="I78" s="49"/>
      <c r="J78" s="48"/>
      <c r="K78" s="49"/>
      <c r="L78" s="48"/>
      <c r="M78" s="49"/>
      <c r="N78" s="78"/>
    </row>
    <row r="79" spans="1:14" ht="17.25">
      <c r="A79" s="77"/>
      <c r="B79" s="77"/>
      <c r="C79" s="77"/>
      <c r="D79" s="77"/>
      <c r="E79" s="49"/>
      <c r="F79" s="48"/>
      <c r="G79" s="49"/>
      <c r="H79" s="48"/>
      <c r="I79" s="49"/>
      <c r="J79" s="48"/>
      <c r="K79" s="49"/>
      <c r="L79" s="48"/>
      <c r="M79" s="49"/>
      <c r="N79" s="78"/>
    </row>
    <row r="80" spans="1:14" ht="17.25">
      <c r="A80" s="77"/>
      <c r="B80" s="77"/>
      <c r="C80" s="77"/>
      <c r="D80" s="77"/>
      <c r="E80" s="49"/>
      <c r="F80" s="48"/>
      <c r="G80" s="49"/>
      <c r="H80" s="48"/>
      <c r="I80" s="49"/>
      <c r="J80" s="48"/>
      <c r="K80" s="49"/>
      <c r="L80" s="48"/>
      <c r="M80" s="49"/>
      <c r="N80" s="78"/>
    </row>
    <row r="81" spans="1:14" ht="17.25">
      <c r="A81" s="77"/>
      <c r="B81" s="77"/>
      <c r="C81" s="77"/>
      <c r="D81" s="77"/>
      <c r="E81" s="49"/>
      <c r="F81" s="48"/>
      <c r="G81" s="49"/>
      <c r="H81" s="48"/>
      <c r="I81" s="49"/>
      <c r="J81" s="48"/>
      <c r="K81" s="49"/>
      <c r="L81" s="48"/>
      <c r="M81" s="49"/>
      <c r="N81" s="78"/>
    </row>
    <row r="82" spans="1:14" ht="17.25">
      <c r="A82" s="77"/>
      <c r="B82" s="77"/>
      <c r="C82" s="77"/>
      <c r="D82" s="77"/>
      <c r="E82" s="49"/>
      <c r="F82" s="48"/>
      <c r="G82" s="49"/>
      <c r="H82" s="48"/>
      <c r="I82" s="49"/>
      <c r="J82" s="48"/>
      <c r="K82" s="49"/>
      <c r="L82" s="48"/>
      <c r="M82" s="49"/>
      <c r="N82" s="78"/>
    </row>
    <row r="83" spans="1:14" ht="17.25">
      <c r="A83" s="86"/>
      <c r="B83" s="86"/>
      <c r="C83" s="86"/>
      <c r="D83" s="86"/>
      <c r="E83" s="49"/>
      <c r="F83" s="48"/>
      <c r="G83" s="49"/>
      <c r="H83" s="48"/>
      <c r="I83" s="49"/>
      <c r="J83" s="48"/>
      <c r="K83" s="49"/>
      <c r="L83" s="48"/>
      <c r="M83" s="49"/>
      <c r="N83" s="78"/>
    </row>
    <row r="84" spans="1:14" ht="17.25">
      <c r="A84" s="77"/>
      <c r="B84" s="77"/>
      <c r="C84" s="77"/>
      <c r="D84" s="77"/>
      <c r="E84" s="49"/>
      <c r="F84" s="48"/>
      <c r="G84" s="49"/>
      <c r="H84" s="48"/>
      <c r="I84" s="49"/>
      <c r="J84" s="48"/>
      <c r="K84" s="49"/>
      <c r="L84" s="48"/>
      <c r="M84" s="49"/>
      <c r="N84" s="78"/>
    </row>
    <row r="85" spans="1:14" ht="17.25">
      <c r="A85" s="86"/>
      <c r="B85" s="86"/>
      <c r="C85" s="86"/>
      <c r="D85" s="86"/>
      <c r="E85" s="49"/>
      <c r="F85" s="48"/>
      <c r="G85" s="49"/>
      <c r="H85" s="48"/>
      <c r="I85" s="49"/>
      <c r="J85" s="48"/>
      <c r="K85" s="49"/>
      <c r="L85" s="48"/>
      <c r="M85" s="49"/>
      <c r="N85" s="78"/>
    </row>
    <row r="86" spans="1:14" ht="17.25">
      <c r="A86" s="77"/>
      <c r="B86" s="77"/>
      <c r="C86" s="77"/>
      <c r="D86" s="77"/>
      <c r="E86" s="49"/>
      <c r="F86" s="48"/>
      <c r="G86" s="49"/>
      <c r="H86" s="48"/>
      <c r="I86" s="49"/>
      <c r="J86" s="48"/>
      <c r="K86" s="49"/>
      <c r="L86" s="48"/>
      <c r="M86" s="49"/>
      <c r="N86" s="78"/>
    </row>
    <row r="87" spans="1:14" ht="17.25">
      <c r="A87" s="77"/>
      <c r="B87" s="77"/>
      <c r="C87" s="77"/>
      <c r="D87" s="77"/>
      <c r="E87" s="49"/>
      <c r="F87" s="48"/>
      <c r="G87" s="49"/>
      <c r="H87" s="48"/>
      <c r="I87" s="49"/>
      <c r="J87" s="48"/>
      <c r="K87" s="49"/>
      <c r="L87" s="48"/>
      <c r="M87" s="49"/>
      <c r="N87" s="78"/>
    </row>
    <row r="88" spans="1:14" ht="17.25">
      <c r="A88" s="77"/>
      <c r="B88" s="77"/>
      <c r="C88" s="77"/>
      <c r="D88" s="77"/>
      <c r="E88" s="49"/>
      <c r="F88" s="48"/>
      <c r="G88" s="49"/>
      <c r="H88" s="48"/>
      <c r="I88" s="49"/>
      <c r="J88" s="48"/>
      <c r="K88" s="49"/>
      <c r="L88" s="48"/>
      <c r="M88" s="49"/>
      <c r="N88" s="78"/>
    </row>
    <row r="89" spans="1:14" ht="17.25">
      <c r="A89" s="77"/>
      <c r="B89" s="77"/>
      <c r="C89" s="77"/>
      <c r="D89" s="77"/>
      <c r="E89" s="49"/>
      <c r="F89" s="48"/>
      <c r="G89" s="49"/>
      <c r="H89" s="48"/>
      <c r="I89" s="49"/>
      <c r="J89" s="48"/>
      <c r="K89" s="49"/>
      <c r="L89" s="48"/>
      <c r="M89" s="49"/>
      <c r="N89" s="78"/>
    </row>
    <row r="90" spans="1:14" ht="17.25">
      <c r="A90" s="77"/>
      <c r="B90" s="77"/>
      <c r="C90" s="77"/>
      <c r="D90" s="77"/>
      <c r="E90" s="49"/>
      <c r="F90" s="48"/>
      <c r="G90" s="49"/>
      <c r="H90" s="48"/>
      <c r="I90" s="49"/>
      <c r="J90" s="48"/>
      <c r="K90" s="49"/>
      <c r="L90" s="48"/>
      <c r="M90" s="49"/>
      <c r="N90" s="78"/>
    </row>
    <row r="91" spans="1:14" ht="17.25">
      <c r="A91" s="77"/>
      <c r="B91" s="77"/>
      <c r="C91" s="77"/>
      <c r="D91" s="77"/>
      <c r="E91" s="49"/>
      <c r="F91" s="48"/>
      <c r="G91" s="49"/>
      <c r="H91" s="48"/>
      <c r="I91" s="49"/>
      <c r="J91" s="48"/>
      <c r="K91" s="49"/>
      <c r="L91" s="48"/>
      <c r="M91" s="49"/>
      <c r="N91" s="98"/>
    </row>
    <row r="92" spans="1:14" ht="17.25">
      <c r="A92" s="77"/>
      <c r="B92" s="77"/>
      <c r="C92" s="77"/>
      <c r="D92" s="77"/>
      <c r="E92" s="49"/>
      <c r="F92" s="48"/>
      <c r="G92" s="49"/>
      <c r="H92" s="48"/>
      <c r="I92" s="49"/>
      <c r="J92" s="48"/>
      <c r="K92" s="49"/>
      <c r="L92" s="48"/>
      <c r="M92" s="49"/>
      <c r="N92" s="98"/>
    </row>
    <row r="93" spans="1:14" ht="17.25">
      <c r="A93" s="77"/>
      <c r="B93" s="77"/>
      <c r="C93" s="77"/>
      <c r="D93" s="77"/>
      <c r="E93" s="49"/>
      <c r="F93" s="48"/>
      <c r="G93" s="49"/>
      <c r="H93" s="48"/>
      <c r="I93" s="49"/>
      <c r="J93" s="48"/>
      <c r="K93" s="49"/>
      <c r="L93" s="48"/>
      <c r="M93" s="49"/>
      <c r="N93" s="98"/>
    </row>
    <row r="94" spans="1:14" ht="17.25">
      <c r="A94" s="86"/>
      <c r="B94" s="86"/>
      <c r="C94" s="86"/>
      <c r="D94" s="86"/>
      <c r="E94" s="49"/>
      <c r="F94" s="48"/>
      <c r="G94" s="49"/>
      <c r="H94" s="48"/>
      <c r="I94" s="49"/>
      <c r="J94" s="48"/>
      <c r="K94" s="49"/>
      <c r="L94" s="48"/>
      <c r="M94" s="49"/>
      <c r="N94" s="98"/>
    </row>
    <row r="95" spans="1:14" ht="17.25">
      <c r="A95" s="86"/>
      <c r="B95" s="86"/>
      <c r="C95" s="86"/>
      <c r="D95" s="86"/>
      <c r="E95" s="49"/>
      <c r="F95" s="48"/>
      <c r="G95" s="49"/>
      <c r="H95" s="48"/>
      <c r="I95" s="49"/>
      <c r="J95" s="48"/>
      <c r="K95" s="49"/>
      <c r="L95" s="48"/>
      <c r="M95" s="49"/>
      <c r="N95" s="78"/>
    </row>
    <row r="96" spans="1:14" ht="17.25">
      <c r="A96" s="77"/>
      <c r="B96" s="77"/>
      <c r="C96" s="77"/>
      <c r="D96" s="77"/>
      <c r="E96" s="49"/>
      <c r="F96" s="48"/>
      <c r="G96" s="49"/>
      <c r="H96" s="48"/>
      <c r="I96" s="49"/>
      <c r="J96" s="48"/>
      <c r="K96" s="49"/>
      <c r="L96" s="48"/>
      <c r="M96" s="49"/>
      <c r="N96" s="78"/>
    </row>
    <row r="97" spans="1:14" ht="17.25">
      <c r="A97" s="77"/>
      <c r="B97" s="77"/>
      <c r="C97" s="77"/>
      <c r="D97" s="77"/>
      <c r="E97" s="49"/>
      <c r="F97" s="48"/>
      <c r="G97" s="49"/>
      <c r="H97" s="48"/>
      <c r="I97" s="49"/>
      <c r="J97" s="48"/>
      <c r="K97" s="49"/>
      <c r="L97" s="48"/>
      <c r="M97" s="49"/>
      <c r="N97" s="78"/>
    </row>
    <row r="98" spans="1:14" ht="17.25">
      <c r="A98" s="86"/>
      <c r="B98" s="86"/>
      <c r="C98" s="86"/>
      <c r="D98" s="86"/>
      <c r="E98" s="49"/>
      <c r="F98" s="48"/>
      <c r="G98" s="49"/>
      <c r="H98" s="48"/>
      <c r="I98" s="49"/>
      <c r="J98" s="48"/>
      <c r="K98" s="49"/>
      <c r="L98" s="48"/>
      <c r="M98" s="49"/>
      <c r="N98" s="78"/>
    </row>
    <row r="99" spans="1:14" ht="17.25">
      <c r="A99" s="86"/>
      <c r="B99" s="86"/>
      <c r="C99" s="86"/>
      <c r="D99" s="86"/>
      <c r="E99" s="49"/>
      <c r="F99" s="48"/>
      <c r="G99" s="49"/>
      <c r="H99" s="48"/>
      <c r="I99" s="49"/>
      <c r="J99" s="48"/>
      <c r="K99" s="49"/>
      <c r="L99" s="48"/>
      <c r="M99" s="49"/>
      <c r="N99" s="78"/>
    </row>
    <row r="100" spans="1:14" ht="17.25">
      <c r="A100" s="86"/>
      <c r="B100" s="86"/>
      <c r="C100" s="86"/>
      <c r="D100" s="86"/>
      <c r="E100" s="49"/>
      <c r="F100" s="48"/>
      <c r="G100" s="49"/>
      <c r="H100" s="48"/>
      <c r="I100" s="49"/>
      <c r="J100" s="48"/>
      <c r="K100" s="49"/>
      <c r="L100" s="48"/>
      <c r="M100" s="49"/>
      <c r="N100" s="78"/>
    </row>
    <row r="101" spans="1:14" ht="17.25">
      <c r="A101" s="77"/>
      <c r="B101" s="77"/>
      <c r="C101" s="77"/>
      <c r="D101" s="77"/>
      <c r="E101" s="49"/>
      <c r="F101" s="48"/>
      <c r="G101" s="49"/>
      <c r="H101" s="48"/>
      <c r="I101" s="49"/>
      <c r="J101" s="48"/>
      <c r="K101" s="49"/>
      <c r="L101" s="48"/>
      <c r="M101" s="49"/>
      <c r="N101" s="78"/>
    </row>
    <row r="102" spans="1:14" ht="17.25">
      <c r="A102" s="77"/>
      <c r="B102" s="77"/>
      <c r="C102" s="77"/>
      <c r="D102" s="77"/>
      <c r="E102" s="49"/>
      <c r="F102" s="48"/>
      <c r="G102" s="49"/>
      <c r="H102" s="48"/>
      <c r="I102" s="49"/>
      <c r="J102" s="48"/>
      <c r="K102" s="49"/>
      <c r="L102" s="48"/>
      <c r="M102" s="49"/>
      <c r="N102" s="78"/>
    </row>
    <row r="103" spans="1:14" ht="17.25">
      <c r="A103" s="77"/>
      <c r="B103" s="77"/>
      <c r="C103" s="77"/>
      <c r="D103" s="77"/>
      <c r="E103" s="99"/>
      <c r="F103" s="100"/>
      <c r="G103" s="99"/>
      <c r="H103" s="100"/>
      <c r="I103" s="99"/>
      <c r="J103" s="100"/>
      <c r="K103" s="99"/>
      <c r="L103" s="100"/>
      <c r="M103" s="99"/>
      <c r="N103" s="78"/>
    </row>
    <row r="104" spans="1:14" ht="17.25">
      <c r="A104" s="77"/>
      <c r="B104" s="77"/>
      <c r="C104" s="77"/>
      <c r="D104" s="77"/>
      <c r="E104" s="99"/>
      <c r="F104" s="100"/>
      <c r="G104" s="99"/>
      <c r="H104" s="100"/>
      <c r="I104" s="99"/>
      <c r="J104" s="100"/>
      <c r="K104" s="99"/>
      <c r="L104" s="100"/>
      <c r="M104" s="99"/>
      <c r="N104" s="78"/>
    </row>
    <row r="105" spans="1:14" ht="17.25">
      <c r="A105" s="77"/>
      <c r="B105" s="77"/>
      <c r="C105" s="77"/>
      <c r="D105" s="77"/>
      <c r="E105" s="99"/>
      <c r="F105" s="100"/>
      <c r="G105" s="99"/>
      <c r="H105" s="100"/>
      <c r="I105" s="99"/>
      <c r="J105" s="100"/>
      <c r="K105" s="99"/>
      <c r="L105" s="100"/>
      <c r="M105" s="99"/>
      <c r="N105" s="78"/>
    </row>
    <row r="106" spans="1:14" ht="17.25">
      <c r="A106" s="77"/>
      <c r="B106" s="77"/>
      <c r="C106" s="77"/>
      <c r="D106" s="77"/>
      <c r="E106" s="99"/>
      <c r="F106" s="100"/>
      <c r="G106" s="99"/>
      <c r="H106" s="100"/>
      <c r="I106" s="99"/>
      <c r="J106" s="100"/>
      <c r="K106" s="99"/>
      <c r="L106" s="100"/>
      <c r="M106" s="99"/>
      <c r="N106" s="78"/>
    </row>
    <row r="107" spans="1:14" ht="17.25">
      <c r="A107" s="77"/>
      <c r="B107" s="77"/>
      <c r="C107" s="77"/>
      <c r="D107" s="77"/>
      <c r="E107" s="49"/>
      <c r="F107" s="48"/>
      <c r="G107" s="49"/>
      <c r="H107" s="48"/>
      <c r="I107" s="49"/>
      <c r="J107" s="48"/>
      <c r="K107" s="49"/>
      <c r="L107" s="48"/>
      <c r="M107" s="49"/>
      <c r="N107" s="78"/>
    </row>
    <row r="108" spans="1:14" ht="17.25">
      <c r="A108" s="86"/>
      <c r="B108" s="86"/>
      <c r="C108" s="86"/>
      <c r="D108" s="86"/>
      <c r="E108" s="49"/>
      <c r="F108" s="48"/>
      <c r="G108" s="49"/>
      <c r="H108" s="48"/>
      <c r="I108" s="49"/>
      <c r="J108" s="48"/>
      <c r="K108" s="49"/>
      <c r="L108" s="48"/>
      <c r="M108" s="49"/>
      <c r="N108" s="78"/>
    </row>
    <row r="109" spans="1:14" ht="17.25">
      <c r="A109" s="77"/>
      <c r="B109" s="77"/>
      <c r="C109" s="77"/>
      <c r="D109" s="77"/>
      <c r="E109" s="49"/>
      <c r="F109" s="48"/>
      <c r="G109" s="49"/>
      <c r="H109" s="48"/>
      <c r="I109" s="49"/>
      <c r="J109" s="48"/>
      <c r="K109" s="49"/>
      <c r="L109" s="48"/>
      <c r="M109" s="49"/>
      <c r="N109" s="78"/>
    </row>
    <row r="110" spans="1:14" ht="17.25">
      <c r="A110" s="77"/>
      <c r="B110" s="77"/>
      <c r="C110" s="77"/>
      <c r="D110" s="77"/>
      <c r="E110" s="49"/>
      <c r="F110" s="48"/>
      <c r="G110" s="49"/>
      <c r="H110" s="48"/>
      <c r="I110" s="49"/>
      <c r="J110" s="48"/>
      <c r="K110" s="49"/>
      <c r="L110" s="48"/>
      <c r="M110" s="49"/>
      <c r="N110" s="78"/>
    </row>
    <row r="111" spans="1:14" ht="17.25">
      <c r="A111" s="77"/>
      <c r="B111" s="77"/>
      <c r="C111" s="77"/>
      <c r="D111" s="77"/>
      <c r="E111" s="49"/>
      <c r="F111" s="48"/>
      <c r="G111" s="49"/>
      <c r="H111" s="48"/>
      <c r="I111" s="49"/>
      <c r="J111" s="48"/>
      <c r="K111" s="49"/>
      <c r="L111" s="48"/>
      <c r="M111" s="49"/>
      <c r="N111" s="78"/>
    </row>
    <row r="112" spans="1:14" ht="17.25">
      <c r="A112" s="86"/>
      <c r="B112" s="86"/>
      <c r="C112" s="86"/>
      <c r="D112" s="86"/>
      <c r="E112" s="49"/>
      <c r="F112" s="48"/>
      <c r="G112" s="49"/>
      <c r="H112" s="48"/>
      <c r="I112" s="49"/>
      <c r="J112" s="48"/>
      <c r="K112" s="49"/>
      <c r="L112" s="48"/>
      <c r="M112" s="49"/>
      <c r="N112" s="78"/>
    </row>
    <row r="113" spans="1:14" ht="17.25">
      <c r="A113" s="77"/>
      <c r="B113" s="77"/>
      <c r="C113" s="77"/>
      <c r="D113" s="77"/>
      <c r="E113" s="49"/>
      <c r="F113" s="48"/>
      <c r="G113" s="49"/>
      <c r="H113" s="48"/>
      <c r="I113" s="49"/>
      <c r="J113" s="48"/>
      <c r="K113" s="49"/>
      <c r="L113" s="48"/>
      <c r="M113" s="49"/>
      <c r="N113" s="101"/>
    </row>
    <row r="114" spans="1:14" ht="17.25">
      <c r="A114" s="86"/>
      <c r="B114" s="86"/>
      <c r="C114" s="86"/>
      <c r="D114" s="86"/>
      <c r="E114" s="49"/>
      <c r="F114" s="48"/>
      <c r="G114" s="49"/>
      <c r="H114" s="48"/>
      <c r="I114" s="49"/>
      <c r="J114" s="48"/>
      <c r="K114" s="49"/>
      <c r="L114" s="48"/>
      <c r="M114" s="49"/>
      <c r="N114" s="101"/>
    </row>
    <row r="115" spans="1:14" ht="17.25">
      <c r="A115" s="77"/>
      <c r="B115" s="77"/>
      <c r="C115" s="77"/>
      <c r="D115" s="77"/>
      <c r="E115" s="49"/>
      <c r="F115" s="48"/>
      <c r="G115" s="49"/>
      <c r="H115" s="48"/>
      <c r="I115" s="49"/>
      <c r="J115" s="48"/>
      <c r="K115" s="49"/>
      <c r="L115" s="48"/>
      <c r="M115" s="49"/>
      <c r="N115" s="101"/>
    </row>
    <row r="116" spans="1:14" ht="17.25">
      <c r="A116" s="77"/>
      <c r="B116" s="77"/>
      <c r="C116" s="77"/>
      <c r="D116" s="77"/>
      <c r="E116" s="49"/>
      <c r="F116" s="48"/>
      <c r="G116" s="49"/>
      <c r="H116" s="48"/>
      <c r="I116" s="49"/>
      <c r="J116" s="48"/>
      <c r="K116" s="49"/>
      <c r="L116" s="48"/>
      <c r="M116" s="49"/>
      <c r="N116" s="101"/>
    </row>
    <row r="117" spans="1:14" ht="17.25">
      <c r="A117" s="77"/>
      <c r="B117" s="77"/>
      <c r="C117" s="77"/>
      <c r="D117" s="77"/>
      <c r="E117" s="49"/>
      <c r="F117" s="48"/>
      <c r="G117" s="49"/>
      <c r="H117" s="48"/>
      <c r="I117" s="49"/>
      <c r="J117" s="48"/>
      <c r="K117" s="49"/>
      <c r="L117" s="48"/>
      <c r="M117" s="49"/>
      <c r="N117" s="101"/>
    </row>
    <row r="118" spans="1:14" ht="17.25">
      <c r="A118" s="86"/>
      <c r="B118" s="86"/>
      <c r="C118" s="86"/>
      <c r="D118" s="86"/>
      <c r="E118" s="49"/>
      <c r="F118" s="48"/>
      <c r="G118" s="49"/>
      <c r="H118" s="48"/>
      <c r="I118" s="49"/>
      <c r="J118" s="48"/>
      <c r="K118" s="49"/>
      <c r="L118" s="48"/>
      <c r="M118" s="49"/>
      <c r="N118" s="101"/>
    </row>
    <row r="119" spans="1:14" ht="17.25">
      <c r="A119" s="77"/>
      <c r="B119" s="77"/>
      <c r="C119" s="77"/>
      <c r="D119" s="77"/>
      <c r="E119" s="49"/>
      <c r="F119" s="48"/>
      <c r="G119" s="49"/>
      <c r="H119" s="48"/>
      <c r="I119" s="49"/>
      <c r="J119" s="48"/>
      <c r="K119" s="49"/>
      <c r="L119" s="48"/>
      <c r="M119" s="49"/>
      <c r="N119" s="101"/>
    </row>
    <row r="120" spans="1:14" ht="17.25">
      <c r="A120" s="77"/>
      <c r="B120" s="77"/>
      <c r="C120" s="77"/>
      <c r="D120" s="77"/>
      <c r="E120" s="49"/>
      <c r="F120" s="48"/>
      <c r="G120" s="49"/>
      <c r="H120" s="48"/>
      <c r="I120" s="49"/>
      <c r="J120" s="48"/>
      <c r="K120" s="49"/>
      <c r="L120" s="48"/>
      <c r="M120" s="49"/>
      <c r="N120" s="101"/>
    </row>
    <row r="121" spans="1:14" ht="17.25">
      <c r="A121" s="77"/>
      <c r="B121" s="77"/>
      <c r="C121" s="77"/>
      <c r="D121" s="77"/>
      <c r="E121" s="49"/>
      <c r="F121" s="48"/>
      <c r="G121" s="49"/>
      <c r="H121" s="48"/>
      <c r="I121" s="49"/>
      <c r="J121" s="48"/>
      <c r="K121" s="49"/>
      <c r="L121" s="48"/>
      <c r="M121" s="49"/>
      <c r="N121" s="101"/>
    </row>
    <row r="122" spans="1:14" ht="17.25">
      <c r="A122" s="86"/>
      <c r="B122" s="86"/>
      <c r="C122" s="86"/>
      <c r="D122" s="86"/>
      <c r="E122" s="49"/>
      <c r="F122" s="48"/>
      <c r="G122" s="49"/>
      <c r="H122" s="48"/>
      <c r="I122" s="49"/>
      <c r="J122" s="48"/>
      <c r="K122" s="49"/>
      <c r="L122" s="48"/>
      <c r="M122" s="49"/>
      <c r="N122" s="101"/>
    </row>
    <row r="123" spans="1:14" ht="17.25">
      <c r="A123" s="77"/>
      <c r="B123" s="77"/>
      <c r="C123" s="77"/>
      <c r="D123" s="77"/>
      <c r="E123" s="49"/>
      <c r="F123" s="48"/>
      <c r="G123" s="49"/>
      <c r="H123" s="48"/>
      <c r="I123" s="49"/>
      <c r="J123" s="48"/>
      <c r="K123" s="49"/>
      <c r="L123" s="48"/>
      <c r="M123" s="49"/>
      <c r="N123" s="101"/>
    </row>
    <row r="124" spans="1:14" ht="17.25">
      <c r="A124" s="86"/>
      <c r="B124" s="86"/>
      <c r="C124" s="86"/>
      <c r="D124" s="86"/>
      <c r="E124" s="49"/>
      <c r="F124" s="48"/>
      <c r="G124" s="49"/>
      <c r="H124" s="48"/>
      <c r="I124" s="49"/>
      <c r="J124" s="48"/>
      <c r="K124" s="49"/>
      <c r="L124" s="48"/>
      <c r="M124" s="49"/>
      <c r="N124" s="101"/>
    </row>
    <row r="125" spans="1:14" ht="17.25">
      <c r="A125" s="77"/>
      <c r="B125" s="77"/>
      <c r="C125" s="77"/>
      <c r="D125" s="77"/>
      <c r="E125" s="49"/>
      <c r="F125" s="48"/>
      <c r="G125" s="49"/>
      <c r="H125" s="48"/>
      <c r="I125" s="49"/>
      <c r="J125" s="48"/>
      <c r="K125" s="49"/>
      <c r="L125" s="48"/>
      <c r="M125" s="49"/>
      <c r="N125" s="78"/>
    </row>
    <row r="126" spans="1:14" ht="17.25">
      <c r="A126" s="86"/>
      <c r="B126" s="86"/>
      <c r="C126" s="86"/>
      <c r="D126" s="86"/>
      <c r="E126" s="49"/>
      <c r="F126" s="48"/>
      <c r="G126" s="49"/>
      <c r="H126" s="48"/>
      <c r="I126" s="49"/>
      <c r="J126" s="48"/>
      <c r="K126" s="49"/>
      <c r="L126" s="48"/>
      <c r="M126" s="49"/>
      <c r="N126" s="78"/>
    </row>
    <row r="127" spans="1:14" ht="17.25">
      <c r="A127" s="86"/>
      <c r="B127" s="86"/>
      <c r="C127" s="86"/>
      <c r="D127" s="86"/>
      <c r="E127" s="49"/>
      <c r="F127" s="48"/>
      <c r="G127" s="49"/>
      <c r="H127" s="48"/>
      <c r="I127" s="49"/>
      <c r="J127" s="48"/>
      <c r="K127" s="49"/>
      <c r="L127" s="48"/>
      <c r="M127" s="49"/>
      <c r="N127" s="78"/>
    </row>
    <row r="128" spans="1:14" ht="17.25">
      <c r="A128" s="86"/>
      <c r="B128" s="86"/>
      <c r="C128" s="86"/>
      <c r="D128" s="86"/>
      <c r="E128" s="49"/>
      <c r="F128" s="48"/>
      <c r="G128" s="49"/>
      <c r="H128" s="48"/>
      <c r="I128" s="49"/>
      <c r="J128" s="48"/>
      <c r="K128" s="49"/>
      <c r="L128" s="48"/>
      <c r="M128" s="49"/>
      <c r="N128" s="78"/>
    </row>
    <row r="129" spans="1:14" ht="17.25">
      <c r="A129" s="86"/>
      <c r="B129" s="86"/>
      <c r="C129" s="86"/>
      <c r="D129" s="86"/>
      <c r="E129" s="49"/>
      <c r="F129" s="48"/>
      <c r="G129" s="49"/>
      <c r="H129" s="48"/>
      <c r="I129" s="49"/>
      <c r="J129" s="48"/>
      <c r="K129" s="49"/>
      <c r="L129" s="48"/>
      <c r="M129" s="49"/>
      <c r="N129" s="78"/>
    </row>
    <row r="130" spans="1:14" ht="17.25">
      <c r="A130" s="86"/>
      <c r="B130" s="86"/>
      <c r="C130" s="86"/>
      <c r="D130" s="86"/>
      <c r="E130" s="49"/>
      <c r="F130" s="48"/>
      <c r="G130" s="49"/>
      <c r="H130" s="48"/>
      <c r="I130" s="49"/>
      <c r="J130" s="48"/>
      <c r="K130" s="49"/>
      <c r="L130" s="48"/>
      <c r="M130" s="49"/>
      <c r="N130" s="78"/>
    </row>
    <row r="131" spans="1:14" ht="17.25">
      <c r="A131" s="86"/>
      <c r="B131" s="86"/>
      <c r="C131" s="86"/>
      <c r="D131" s="86"/>
      <c r="E131" s="49"/>
      <c r="F131" s="48"/>
      <c r="G131" s="49"/>
      <c r="H131" s="48"/>
      <c r="I131" s="49"/>
      <c r="J131" s="48"/>
      <c r="K131" s="49"/>
      <c r="L131" s="48"/>
      <c r="M131" s="49"/>
      <c r="N131" s="78"/>
    </row>
    <row r="132" spans="1:14" ht="17.25">
      <c r="A132" s="86"/>
      <c r="B132" s="86"/>
      <c r="C132" s="86"/>
      <c r="D132" s="86"/>
      <c r="E132" s="49"/>
      <c r="F132" s="48"/>
      <c r="G132" s="49"/>
      <c r="H132" s="48"/>
      <c r="I132" s="49"/>
      <c r="J132" s="48"/>
      <c r="K132" s="49"/>
      <c r="L132" s="48"/>
      <c r="M132" s="49"/>
      <c r="N132" s="78"/>
    </row>
    <row r="133" spans="1:14" ht="17.25">
      <c r="A133" s="86"/>
      <c r="B133" s="86"/>
      <c r="C133" s="86"/>
      <c r="D133" s="86"/>
      <c r="E133" s="49"/>
      <c r="F133" s="48"/>
      <c r="G133" s="49"/>
      <c r="H133" s="48"/>
      <c r="I133" s="49"/>
      <c r="J133" s="48"/>
      <c r="K133" s="49"/>
      <c r="L133" s="48"/>
      <c r="M133" s="49"/>
      <c r="N133" s="78"/>
    </row>
    <row r="134" spans="1:14" ht="17.25">
      <c r="A134" s="86"/>
      <c r="B134" s="86"/>
      <c r="C134" s="86"/>
      <c r="D134" s="86"/>
      <c r="E134" s="49"/>
      <c r="F134" s="48"/>
      <c r="G134" s="49"/>
      <c r="H134" s="48"/>
      <c r="I134" s="49"/>
      <c r="J134" s="48"/>
      <c r="K134" s="49"/>
      <c r="L134" s="48"/>
      <c r="M134" s="49"/>
      <c r="N134" s="78"/>
    </row>
    <row r="135" spans="1:14" ht="17.25">
      <c r="A135" s="86"/>
      <c r="B135" s="86"/>
      <c r="C135" s="86"/>
      <c r="D135" s="86"/>
      <c r="E135" s="49"/>
      <c r="F135" s="48"/>
      <c r="G135" s="49"/>
      <c r="H135" s="48"/>
      <c r="I135" s="49"/>
      <c r="J135" s="48"/>
      <c r="K135" s="49"/>
      <c r="L135" s="48"/>
      <c r="M135" s="49"/>
      <c r="N135" s="78"/>
    </row>
    <row r="136" spans="1:14" ht="17.25">
      <c r="A136" s="86"/>
      <c r="B136" s="86"/>
      <c r="C136" s="86"/>
      <c r="D136" s="86"/>
      <c r="E136" s="49"/>
      <c r="F136" s="48"/>
      <c r="G136" s="49"/>
      <c r="H136" s="48"/>
      <c r="I136" s="49"/>
      <c r="J136" s="48"/>
      <c r="K136" s="49"/>
      <c r="L136" s="48"/>
      <c r="M136" s="49"/>
      <c r="N136" s="78"/>
    </row>
    <row r="137" spans="1:14" ht="17.25">
      <c r="A137" s="86"/>
      <c r="B137" s="86"/>
      <c r="C137" s="86"/>
      <c r="D137" s="86"/>
      <c r="E137" s="49"/>
      <c r="F137" s="48"/>
      <c r="G137" s="49"/>
      <c r="H137" s="48"/>
      <c r="I137" s="49"/>
      <c r="J137" s="48"/>
      <c r="K137" s="49"/>
      <c r="L137" s="48"/>
      <c r="M137" s="49"/>
      <c r="N137" s="78"/>
    </row>
    <row r="138" spans="1:14" ht="17.25">
      <c r="A138" s="86"/>
      <c r="B138" s="86"/>
      <c r="C138" s="86"/>
      <c r="D138" s="86"/>
      <c r="E138" s="49"/>
      <c r="F138" s="48"/>
      <c r="G138" s="49"/>
      <c r="H138" s="48"/>
      <c r="I138" s="49"/>
      <c r="J138" s="48"/>
      <c r="K138" s="49"/>
      <c r="L138" s="48"/>
      <c r="M138" s="49"/>
      <c r="N138" s="78"/>
    </row>
    <row r="139" spans="1:14" ht="17.25">
      <c r="A139" s="86"/>
      <c r="B139" s="86"/>
      <c r="C139" s="86"/>
      <c r="D139" s="86"/>
      <c r="E139" s="49"/>
      <c r="F139" s="48"/>
      <c r="G139" s="49"/>
      <c r="H139" s="48"/>
      <c r="I139" s="49"/>
      <c r="J139" s="48"/>
      <c r="K139" s="49"/>
      <c r="L139" s="48"/>
      <c r="M139" s="49"/>
      <c r="N139" s="78"/>
    </row>
    <row r="140" spans="1:14" ht="17.25">
      <c r="A140" s="77"/>
      <c r="B140" s="77"/>
      <c r="C140" s="77"/>
      <c r="D140" s="77"/>
      <c r="E140" s="49"/>
      <c r="F140" s="48"/>
      <c r="G140" s="49"/>
      <c r="H140" s="48"/>
      <c r="I140" s="49"/>
      <c r="J140" s="48"/>
      <c r="K140" s="49"/>
      <c r="L140" s="48"/>
      <c r="M140" s="49"/>
      <c r="N140" s="78"/>
    </row>
    <row r="141" spans="1:14" ht="17.25">
      <c r="A141" s="77"/>
      <c r="B141" s="77"/>
      <c r="C141" s="77"/>
      <c r="D141" s="77"/>
      <c r="E141" s="49"/>
      <c r="F141" s="48"/>
      <c r="G141" s="49"/>
      <c r="H141" s="48"/>
      <c r="I141" s="49"/>
      <c r="J141" s="48"/>
      <c r="K141" s="49"/>
      <c r="L141" s="48"/>
      <c r="M141" s="49"/>
      <c r="N141" s="78"/>
    </row>
    <row r="142" spans="1:14" ht="17.25">
      <c r="A142" s="77"/>
      <c r="B142" s="77"/>
      <c r="C142" s="77"/>
      <c r="D142" s="77"/>
      <c r="E142" s="49"/>
      <c r="F142" s="48"/>
      <c r="G142" s="49"/>
      <c r="H142" s="48"/>
      <c r="I142" s="49"/>
      <c r="J142" s="48"/>
      <c r="K142" s="49"/>
      <c r="L142" s="48"/>
      <c r="M142" s="49"/>
      <c r="N142" s="78"/>
    </row>
    <row r="143" spans="1:14" ht="17.25">
      <c r="A143" s="77"/>
      <c r="B143" s="77"/>
      <c r="C143" s="77"/>
      <c r="D143" s="77"/>
      <c r="E143" s="49"/>
      <c r="F143" s="48"/>
      <c r="G143" s="49"/>
      <c r="H143" s="48"/>
      <c r="I143" s="49"/>
      <c r="J143" s="48"/>
      <c r="K143" s="49"/>
      <c r="L143" s="48"/>
      <c r="M143" s="49"/>
      <c r="N143" s="78"/>
    </row>
    <row r="144" spans="1:14" ht="17.25">
      <c r="A144" s="86"/>
      <c r="B144" s="86"/>
      <c r="C144" s="86"/>
      <c r="D144" s="86"/>
      <c r="E144" s="49"/>
      <c r="F144" s="48"/>
      <c r="G144" s="49"/>
      <c r="H144" s="48"/>
      <c r="I144" s="49"/>
      <c r="J144" s="48"/>
      <c r="K144" s="49"/>
      <c r="L144" s="48"/>
      <c r="M144" s="49"/>
      <c r="N144" s="78"/>
    </row>
    <row r="145" spans="1:14" ht="17.25">
      <c r="A145" s="77"/>
      <c r="B145" s="77"/>
      <c r="C145" s="77"/>
      <c r="D145" s="77"/>
      <c r="E145" s="49"/>
      <c r="F145" s="48"/>
      <c r="G145" s="49"/>
      <c r="H145" s="48"/>
      <c r="I145" s="49"/>
      <c r="J145" s="48"/>
      <c r="K145" s="49"/>
      <c r="L145" s="48"/>
      <c r="M145" s="49"/>
      <c r="N145" s="78"/>
    </row>
    <row r="146" spans="1:14" ht="17.25">
      <c r="A146" s="77"/>
      <c r="B146" s="77"/>
      <c r="C146" s="77"/>
      <c r="D146" s="77"/>
      <c r="E146" s="49"/>
      <c r="F146" s="48"/>
      <c r="G146" s="49"/>
      <c r="H146" s="48"/>
      <c r="I146" s="49"/>
      <c r="J146" s="48"/>
      <c r="K146" s="49"/>
      <c r="L146" s="48"/>
      <c r="M146" s="49"/>
      <c r="N146" s="78"/>
    </row>
    <row r="147" spans="1:14" ht="17.25">
      <c r="A147" s="77"/>
      <c r="B147" s="77"/>
      <c r="C147" s="77"/>
      <c r="D147" s="77"/>
      <c r="E147" s="49"/>
      <c r="F147" s="48"/>
      <c r="G147" s="49"/>
      <c r="H147" s="48"/>
      <c r="I147" s="49"/>
      <c r="J147" s="48"/>
      <c r="K147" s="49"/>
      <c r="L147" s="48"/>
      <c r="M147" s="49"/>
      <c r="N147" s="78"/>
    </row>
    <row r="148" spans="1:14" ht="17.25">
      <c r="A148" s="77"/>
      <c r="B148" s="77"/>
      <c r="C148" s="77"/>
      <c r="D148" s="77"/>
      <c r="E148" s="49"/>
      <c r="F148" s="48"/>
      <c r="G148" s="49"/>
      <c r="H148" s="48"/>
      <c r="I148" s="49"/>
      <c r="J148" s="48"/>
      <c r="K148" s="49"/>
      <c r="L148" s="48"/>
      <c r="M148" s="49"/>
      <c r="N148" s="78"/>
    </row>
    <row r="149" spans="1:14" ht="17.25">
      <c r="A149" s="77"/>
      <c r="B149" s="77"/>
      <c r="C149" s="77"/>
      <c r="D149" s="77"/>
      <c r="E149" s="49"/>
      <c r="F149" s="48"/>
      <c r="G149" s="49"/>
      <c r="H149" s="48"/>
      <c r="I149" s="49"/>
      <c r="J149" s="48"/>
      <c r="K149" s="49"/>
      <c r="L149" s="48"/>
      <c r="M149" s="49"/>
      <c r="N149" s="78"/>
    </row>
    <row r="150" spans="1:14" ht="17.25">
      <c r="A150" s="77"/>
      <c r="B150" s="77"/>
      <c r="C150" s="77"/>
      <c r="D150" s="77"/>
      <c r="E150" s="49"/>
      <c r="F150" s="48"/>
      <c r="G150" s="49"/>
      <c r="H150" s="48"/>
      <c r="I150" s="49"/>
      <c r="J150" s="48"/>
      <c r="K150" s="49"/>
      <c r="L150" s="48"/>
      <c r="M150" s="49"/>
      <c r="N150" s="78"/>
    </row>
    <row r="151" spans="1:14" ht="17.25">
      <c r="A151" s="77"/>
      <c r="B151" s="77"/>
      <c r="C151" s="77"/>
      <c r="D151" s="77"/>
      <c r="E151" s="49"/>
      <c r="F151" s="48"/>
      <c r="G151" s="49"/>
      <c r="H151" s="48"/>
      <c r="I151" s="49"/>
      <c r="J151" s="48"/>
      <c r="K151" s="49"/>
      <c r="L151" s="48"/>
      <c r="M151" s="49"/>
      <c r="N151" s="78"/>
    </row>
    <row r="152" spans="1:14" ht="17.25">
      <c r="A152" s="77"/>
      <c r="B152" s="77"/>
      <c r="C152" s="77"/>
      <c r="D152" s="77"/>
      <c r="E152" s="49"/>
      <c r="F152" s="48"/>
      <c r="G152" s="49"/>
      <c r="H152" s="48"/>
      <c r="I152" s="49"/>
      <c r="J152" s="48"/>
      <c r="K152" s="49"/>
      <c r="L152" s="48"/>
      <c r="M152" s="49"/>
      <c r="N152" s="78"/>
    </row>
    <row r="153" spans="1:14" ht="17.25">
      <c r="A153" s="77"/>
      <c r="B153" s="77"/>
      <c r="C153" s="77"/>
      <c r="D153" s="77"/>
      <c r="E153" s="49"/>
      <c r="F153" s="48"/>
      <c r="G153" s="49"/>
      <c r="H153" s="48"/>
      <c r="I153" s="49"/>
      <c r="J153" s="48"/>
      <c r="K153" s="49"/>
      <c r="L153" s="48"/>
      <c r="M153" s="49"/>
      <c r="N153" s="78"/>
    </row>
    <row r="154" spans="1:14" ht="17.25">
      <c r="A154" s="77"/>
      <c r="B154" s="77"/>
      <c r="C154" s="77"/>
      <c r="D154" s="77"/>
      <c r="E154" s="49"/>
      <c r="F154" s="48"/>
      <c r="G154" s="49"/>
      <c r="H154" s="48"/>
      <c r="I154" s="49"/>
      <c r="J154" s="48"/>
      <c r="K154" s="49"/>
      <c r="L154" s="48"/>
      <c r="M154" s="49"/>
      <c r="N154" s="78"/>
    </row>
    <row r="155" spans="1:14" ht="17.25">
      <c r="A155" s="77"/>
      <c r="B155" s="77"/>
      <c r="C155" s="77"/>
      <c r="D155" s="77"/>
      <c r="E155" s="49"/>
      <c r="F155" s="48"/>
      <c r="G155" s="49"/>
      <c r="H155" s="48"/>
      <c r="I155" s="49"/>
      <c r="J155" s="48"/>
      <c r="K155" s="49"/>
      <c r="L155" s="48"/>
      <c r="M155" s="49"/>
      <c r="N155" s="78"/>
    </row>
    <row r="156" spans="1:14" ht="17.25">
      <c r="A156" s="77"/>
      <c r="B156" s="77"/>
      <c r="C156" s="77"/>
      <c r="D156" s="77"/>
      <c r="E156" s="49"/>
      <c r="F156" s="48"/>
      <c r="G156" s="49"/>
      <c r="H156" s="48"/>
      <c r="I156" s="49"/>
      <c r="J156" s="48"/>
      <c r="K156" s="49"/>
      <c r="L156" s="48"/>
      <c r="M156" s="49"/>
      <c r="N156" s="78"/>
    </row>
    <row r="157" spans="1:14" ht="17.25">
      <c r="A157" s="86"/>
      <c r="B157" s="86"/>
      <c r="C157" s="86"/>
      <c r="D157" s="86"/>
      <c r="E157" s="49"/>
      <c r="F157" s="48"/>
      <c r="G157" s="49"/>
      <c r="H157" s="48"/>
      <c r="I157" s="49"/>
      <c r="J157" s="48"/>
      <c r="K157" s="49"/>
      <c r="L157" s="48"/>
      <c r="M157" s="49"/>
      <c r="N157" s="78"/>
    </row>
    <row r="158" spans="1:14" ht="17.25">
      <c r="A158" s="86"/>
      <c r="B158" s="86"/>
      <c r="C158" s="86"/>
      <c r="D158" s="86"/>
      <c r="E158" s="49"/>
      <c r="F158" s="48"/>
      <c r="G158" s="49"/>
      <c r="H158" s="48"/>
      <c r="I158" s="49"/>
      <c r="J158" s="48"/>
      <c r="K158" s="49"/>
      <c r="L158" s="48"/>
      <c r="M158" s="49"/>
      <c r="N158" s="78"/>
    </row>
    <row r="159" spans="1:14" ht="17.25">
      <c r="A159" s="86"/>
      <c r="B159" s="86"/>
      <c r="C159" s="86"/>
      <c r="D159" s="86"/>
      <c r="E159" s="49"/>
      <c r="F159" s="48"/>
      <c r="G159" s="49"/>
      <c r="H159" s="48"/>
      <c r="I159" s="49"/>
      <c r="J159" s="48"/>
      <c r="K159" s="49"/>
      <c r="L159" s="48"/>
      <c r="M159" s="49"/>
      <c r="N159" s="78"/>
    </row>
    <row r="160" spans="1:14" ht="17.25">
      <c r="A160" s="86"/>
      <c r="B160" s="86"/>
      <c r="C160" s="86"/>
      <c r="D160" s="86"/>
      <c r="E160" s="49"/>
      <c r="F160" s="48"/>
      <c r="G160" s="49"/>
      <c r="H160" s="48"/>
      <c r="I160" s="49"/>
      <c r="J160" s="48"/>
      <c r="K160" s="49"/>
      <c r="L160" s="48"/>
      <c r="M160" s="49"/>
      <c r="N160" s="78"/>
    </row>
    <row r="161" spans="1:14" ht="17.25">
      <c r="A161" s="86"/>
      <c r="B161" s="86"/>
      <c r="C161" s="86"/>
      <c r="D161" s="86"/>
      <c r="E161" s="49"/>
      <c r="F161" s="48"/>
      <c r="G161" s="49"/>
      <c r="H161" s="48"/>
      <c r="I161" s="49"/>
      <c r="J161" s="48"/>
      <c r="K161" s="49"/>
      <c r="L161" s="48"/>
      <c r="M161" s="49"/>
      <c r="N161" s="78"/>
    </row>
    <row r="162" spans="1:14" ht="17.25">
      <c r="A162" s="86"/>
      <c r="B162" s="86"/>
      <c r="C162" s="86"/>
      <c r="D162" s="86"/>
      <c r="E162" s="49"/>
      <c r="F162" s="48"/>
      <c r="G162" s="49"/>
      <c r="H162" s="48"/>
      <c r="I162" s="49"/>
      <c r="J162" s="48"/>
      <c r="K162" s="49"/>
      <c r="L162" s="48"/>
      <c r="M162" s="49"/>
      <c r="N162" s="78"/>
    </row>
    <row r="163" spans="1:14" ht="17.25">
      <c r="A163" s="86"/>
      <c r="B163" s="86"/>
      <c r="C163" s="86"/>
      <c r="D163" s="86"/>
      <c r="E163" s="49"/>
      <c r="F163" s="48"/>
      <c r="G163" s="49"/>
      <c r="H163" s="48"/>
      <c r="I163" s="49"/>
      <c r="J163" s="48"/>
      <c r="K163" s="49"/>
      <c r="L163" s="48"/>
      <c r="M163" s="49"/>
      <c r="N163" s="78"/>
    </row>
    <row r="164" spans="1:14" ht="17.25">
      <c r="A164" s="86"/>
      <c r="B164" s="86"/>
      <c r="C164" s="86"/>
      <c r="D164" s="86"/>
      <c r="E164" s="49"/>
      <c r="F164" s="48"/>
      <c r="G164" s="49"/>
      <c r="H164" s="48"/>
      <c r="I164" s="49"/>
      <c r="J164" s="48"/>
      <c r="K164" s="49"/>
      <c r="L164" s="48"/>
      <c r="M164" s="49"/>
      <c r="N164" s="78"/>
    </row>
    <row r="165" spans="1:14" ht="17.25">
      <c r="A165" s="86"/>
      <c r="B165" s="86"/>
      <c r="C165" s="86"/>
      <c r="D165" s="86"/>
      <c r="E165" s="49"/>
      <c r="F165" s="48"/>
      <c r="G165" s="49"/>
      <c r="H165" s="48"/>
      <c r="I165" s="49"/>
      <c r="J165" s="48"/>
      <c r="K165" s="49"/>
      <c r="L165" s="48"/>
      <c r="M165" s="49"/>
      <c r="N165" s="78"/>
    </row>
    <row r="166" spans="1:14" ht="17.25">
      <c r="A166" s="86"/>
      <c r="B166" s="86"/>
      <c r="C166" s="86"/>
      <c r="D166" s="86"/>
      <c r="E166" s="49"/>
      <c r="F166" s="48"/>
      <c r="G166" s="49"/>
      <c r="H166" s="48"/>
      <c r="I166" s="49"/>
      <c r="J166" s="48"/>
      <c r="K166" s="49"/>
      <c r="L166" s="48"/>
      <c r="M166" s="49"/>
      <c r="N166" s="78"/>
    </row>
    <row r="167" spans="1:14" ht="17.25">
      <c r="A167" s="86"/>
      <c r="B167" s="86"/>
      <c r="C167" s="86"/>
      <c r="D167" s="86"/>
      <c r="E167" s="49"/>
      <c r="F167" s="48"/>
      <c r="G167" s="49"/>
      <c r="H167" s="48"/>
      <c r="I167" s="49"/>
      <c r="J167" s="48"/>
      <c r="K167" s="49"/>
      <c r="L167" s="48"/>
      <c r="M167" s="49"/>
      <c r="N167" s="78"/>
    </row>
    <row r="168" spans="1:14" ht="17.25">
      <c r="A168" s="86"/>
      <c r="B168" s="86"/>
      <c r="C168" s="86"/>
      <c r="D168" s="86"/>
      <c r="E168" s="49"/>
      <c r="F168" s="48"/>
      <c r="G168" s="49"/>
      <c r="H168" s="48"/>
      <c r="I168" s="49"/>
      <c r="J168" s="48"/>
      <c r="K168" s="49"/>
      <c r="L168" s="48"/>
      <c r="M168" s="49"/>
      <c r="N168" s="78"/>
    </row>
    <row r="169" spans="1:14" ht="17.25">
      <c r="A169" s="86"/>
      <c r="B169" s="86"/>
      <c r="C169" s="86"/>
      <c r="D169" s="86"/>
      <c r="E169" s="49"/>
      <c r="F169" s="48"/>
      <c r="G169" s="49"/>
      <c r="H169" s="48"/>
      <c r="I169" s="49"/>
      <c r="J169" s="48"/>
      <c r="K169" s="49"/>
      <c r="L169" s="48"/>
      <c r="M169" s="49"/>
      <c r="N169" s="78"/>
    </row>
    <row r="170" spans="1:14" ht="17.25">
      <c r="A170" s="86"/>
      <c r="B170" s="86"/>
      <c r="C170" s="86"/>
      <c r="D170" s="86"/>
      <c r="E170" s="49"/>
      <c r="F170" s="48"/>
      <c r="G170" s="49"/>
      <c r="H170" s="48"/>
      <c r="I170" s="49"/>
      <c r="J170" s="48"/>
      <c r="K170" s="49"/>
      <c r="L170" s="48"/>
      <c r="M170" s="49"/>
      <c r="N170" s="78"/>
    </row>
    <row r="171" spans="1:14" ht="17.25">
      <c r="A171" s="86"/>
      <c r="B171" s="86"/>
      <c r="C171" s="86"/>
      <c r="D171" s="86"/>
      <c r="E171" s="49"/>
      <c r="F171" s="48"/>
      <c r="G171" s="49"/>
      <c r="H171" s="48"/>
      <c r="I171" s="49"/>
      <c r="J171" s="48"/>
      <c r="K171" s="49"/>
      <c r="L171" s="48"/>
      <c r="M171" s="49"/>
      <c r="N171" s="78"/>
    </row>
    <row r="172" spans="1:14" ht="17.25">
      <c r="A172" s="77"/>
      <c r="B172" s="77"/>
      <c r="C172" s="77"/>
      <c r="D172" s="77"/>
      <c r="E172" s="49"/>
      <c r="F172" s="48"/>
      <c r="G172" s="49"/>
      <c r="H172" s="48"/>
      <c r="I172" s="49"/>
      <c r="J172" s="48"/>
      <c r="K172" s="49"/>
      <c r="L172" s="48"/>
      <c r="M172" s="49"/>
      <c r="N172" s="78"/>
    </row>
    <row r="173" spans="1:14" ht="17.25">
      <c r="A173" s="77"/>
      <c r="B173" s="77"/>
      <c r="C173" s="77"/>
      <c r="D173" s="77"/>
      <c r="E173" s="49"/>
      <c r="F173" s="48"/>
      <c r="G173" s="49"/>
      <c r="H173" s="48"/>
      <c r="I173" s="49"/>
      <c r="J173" s="48"/>
      <c r="K173" s="49"/>
      <c r="L173" s="48"/>
      <c r="M173" s="49"/>
      <c r="N173" s="78"/>
    </row>
    <row r="174" spans="1:14" ht="17.25">
      <c r="A174" s="77"/>
      <c r="B174" s="77"/>
      <c r="C174" s="77"/>
      <c r="D174" s="77"/>
      <c r="E174" s="49"/>
      <c r="F174" s="48"/>
      <c r="G174" s="49"/>
      <c r="H174" s="48"/>
      <c r="I174" s="49"/>
      <c r="J174" s="48"/>
      <c r="K174" s="49"/>
      <c r="L174" s="48"/>
      <c r="M174" s="49"/>
      <c r="N174" s="78"/>
    </row>
    <row r="175" spans="1:14" ht="17.25">
      <c r="A175" s="77"/>
      <c r="B175" s="77"/>
      <c r="C175" s="77"/>
      <c r="D175" s="77"/>
      <c r="E175" s="49"/>
      <c r="F175" s="48"/>
      <c r="G175" s="49"/>
      <c r="H175" s="48"/>
      <c r="I175" s="49"/>
      <c r="J175" s="48"/>
      <c r="K175" s="49"/>
      <c r="L175" s="48"/>
      <c r="M175" s="49"/>
      <c r="N175" s="78"/>
    </row>
    <row r="176" spans="1:14" ht="17.25">
      <c r="A176" s="77"/>
      <c r="B176" s="77"/>
      <c r="C176" s="77"/>
      <c r="D176" s="77"/>
      <c r="E176" s="49"/>
      <c r="F176" s="48"/>
      <c r="G176" s="49"/>
      <c r="H176" s="48"/>
      <c r="I176" s="49"/>
      <c r="J176" s="48"/>
      <c r="K176" s="49"/>
      <c r="L176" s="48"/>
      <c r="M176" s="49"/>
      <c r="N176" s="78"/>
    </row>
    <row r="177" spans="1:14" ht="17.25">
      <c r="A177" s="77"/>
      <c r="B177" s="77"/>
      <c r="C177" s="77"/>
      <c r="D177" s="77"/>
      <c r="E177" s="49"/>
      <c r="F177" s="48"/>
      <c r="G177" s="49"/>
      <c r="H177" s="48"/>
      <c r="I177" s="49"/>
      <c r="J177" s="48"/>
      <c r="K177" s="49"/>
      <c r="L177" s="48"/>
      <c r="M177" s="49"/>
      <c r="N177" s="78"/>
    </row>
    <row r="178" spans="1:14" ht="17.25">
      <c r="A178" s="77"/>
      <c r="B178" s="77"/>
      <c r="C178" s="77"/>
      <c r="D178" s="77"/>
      <c r="E178" s="49"/>
      <c r="F178" s="48"/>
      <c r="G178" s="49"/>
      <c r="H178" s="48"/>
      <c r="I178" s="49"/>
      <c r="J178" s="48"/>
      <c r="K178" s="49"/>
      <c r="L178" s="48"/>
      <c r="M178" s="49"/>
      <c r="N178" s="78"/>
    </row>
    <row r="179" spans="1:14" ht="17.25">
      <c r="A179" s="86"/>
      <c r="B179" s="86"/>
      <c r="C179" s="86"/>
      <c r="D179" s="86"/>
      <c r="E179" s="49"/>
      <c r="F179" s="48"/>
      <c r="G179" s="49"/>
      <c r="H179" s="48"/>
      <c r="I179" s="49"/>
      <c r="J179" s="48"/>
      <c r="K179" s="49"/>
      <c r="L179" s="48"/>
      <c r="M179" s="49"/>
      <c r="N179" s="78"/>
    </row>
  </sheetData>
  <sheetProtection selectLockedCells="1" selectUnlockedCells="1"/>
  <mergeCells count="8">
    <mergeCell ref="E6:M6"/>
    <mergeCell ref="I7:K7"/>
    <mergeCell ref="I25:M25"/>
    <mergeCell ref="I26:M26"/>
    <mergeCell ref="E32:M32"/>
    <mergeCell ref="I33:K33"/>
    <mergeCell ref="I50:M50"/>
    <mergeCell ref="I51:M51"/>
  </mergeCells>
  <printOptions horizontalCentered="1"/>
  <pageMargins left="0.9840277777777777" right="0.39375" top="0.7875" bottom="0.39375" header="0.5118055555555555" footer="0.5118055555555555"/>
  <pageSetup firstPageNumber="5" useFirstPageNumber="1" horizontalDpi="300" verticalDpi="300" orientation="portrait" paperSize="9" scale="90"/>
  <rowBreaks count="1" manualBreakCount="1">
    <brk id="2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79"/>
  <sheetViews>
    <sheetView showGridLines="0" workbookViewId="0" topLeftCell="A1">
      <selection activeCell="A1" sqref="A1"/>
    </sheetView>
  </sheetViews>
  <sheetFormatPr defaultColWidth="9.140625" defaultRowHeight="21.75"/>
  <cols>
    <col min="1" max="1" width="44.8515625" style="70" customWidth="1"/>
    <col min="2" max="2" width="8.00390625" style="102" customWidth="1"/>
    <col min="3" max="3" width="0.9921875" style="70" customWidth="1"/>
    <col min="4" max="4" width="13.7109375" style="103" customWidth="1"/>
    <col min="5" max="5" width="0.71875" style="104" customWidth="1"/>
    <col min="6" max="6" width="13.7109375" style="56" customWidth="1"/>
    <col min="7" max="7" width="0.71875" style="104" customWidth="1"/>
    <col min="8" max="8" width="13.7109375" style="103" customWidth="1"/>
    <col min="9" max="9" width="0.71875" style="105" customWidth="1"/>
    <col min="10" max="10" width="13.7109375" style="103" customWidth="1"/>
    <col min="11" max="11" width="0.9921875" style="106" customWidth="1"/>
    <col min="12" max="12" width="9.140625" style="72" customWidth="1"/>
    <col min="13" max="16384" width="9.140625" style="70" customWidth="1"/>
  </cols>
  <sheetData>
    <row r="1" ht="20.25">
      <c r="K1" s="41" t="s">
        <v>67</v>
      </c>
    </row>
    <row r="2" ht="20.25">
      <c r="A2" s="42" t="s">
        <v>68</v>
      </c>
    </row>
    <row r="3" ht="17.25">
      <c r="A3" s="75" t="s">
        <v>115</v>
      </c>
    </row>
    <row r="4" spans="1:12" s="36" customFormat="1" ht="20.25">
      <c r="A4" s="43" t="s">
        <v>95</v>
      </c>
      <c r="B4" s="44"/>
      <c r="C4" s="45"/>
      <c r="D4" s="94"/>
      <c r="E4" s="107"/>
      <c r="F4" s="58"/>
      <c r="G4" s="107"/>
      <c r="H4" s="94"/>
      <c r="I4" s="108"/>
      <c r="J4" s="94"/>
      <c r="K4" s="109"/>
      <c r="L4" s="110"/>
    </row>
    <row r="5" spans="1:12" s="36" customFormat="1" ht="20.25">
      <c r="A5" s="45"/>
      <c r="B5" s="44"/>
      <c r="C5" s="45"/>
      <c r="D5" s="94"/>
      <c r="E5" s="108"/>
      <c r="F5" s="94"/>
      <c r="G5" s="108"/>
      <c r="H5" s="94"/>
      <c r="I5" s="108"/>
      <c r="K5" s="94" t="s">
        <v>71</v>
      </c>
      <c r="L5" s="110"/>
    </row>
    <row r="6" spans="2:12" s="36" customFormat="1" ht="17.25">
      <c r="B6" s="37"/>
      <c r="D6" s="111" t="s">
        <v>4</v>
      </c>
      <c r="E6" s="111"/>
      <c r="F6" s="111"/>
      <c r="G6" s="112"/>
      <c r="H6" s="111" t="s">
        <v>5</v>
      </c>
      <c r="I6" s="111"/>
      <c r="J6" s="111"/>
      <c r="K6" s="113"/>
      <c r="L6" s="110"/>
    </row>
    <row r="7" spans="2:11" s="36" customFormat="1" ht="17.25">
      <c r="B7" s="51" t="s">
        <v>6</v>
      </c>
      <c r="D7" s="114" t="s">
        <v>116</v>
      </c>
      <c r="E7" s="104"/>
      <c r="F7" s="114" t="s">
        <v>72</v>
      </c>
      <c r="G7" s="115"/>
      <c r="H7" s="114" t="s">
        <v>116</v>
      </c>
      <c r="I7" s="104"/>
      <c r="J7" s="114" t="s">
        <v>72</v>
      </c>
      <c r="K7" s="52"/>
    </row>
    <row r="8" spans="1:11" ht="17.25">
      <c r="A8" s="75" t="s">
        <v>117</v>
      </c>
      <c r="B8" s="116"/>
      <c r="C8" s="77"/>
      <c r="D8" s="94"/>
      <c r="E8" s="107"/>
      <c r="F8" s="94"/>
      <c r="G8" s="107"/>
      <c r="H8" s="94"/>
      <c r="I8" s="108"/>
      <c r="J8" s="94"/>
      <c r="K8" s="109"/>
    </row>
    <row r="9" spans="1:12" ht="20.25">
      <c r="A9" s="97" t="s">
        <v>118</v>
      </c>
      <c r="D9" s="94">
        <f>PL!D55</f>
        <v>-3497</v>
      </c>
      <c r="E9" s="56"/>
      <c r="F9" s="94">
        <f>SUM(PL!F55)</f>
        <v>10811</v>
      </c>
      <c r="G9" s="56"/>
      <c r="H9" s="94">
        <f>SUM(PL!H55)</f>
        <v>-4367</v>
      </c>
      <c r="I9" s="103"/>
      <c r="J9" s="94">
        <f>SUM(PL!J55)</f>
        <v>16859</v>
      </c>
      <c r="K9" s="109"/>
      <c r="L9" s="106"/>
    </row>
    <row r="10" spans="1:12" ht="20.25">
      <c r="A10" s="97" t="s">
        <v>119</v>
      </c>
      <c r="D10" s="94"/>
      <c r="E10" s="56"/>
      <c r="F10" s="94"/>
      <c r="G10" s="56"/>
      <c r="H10" s="94"/>
      <c r="I10" s="103"/>
      <c r="J10" s="94"/>
      <c r="K10" s="109"/>
      <c r="L10" s="106"/>
    </row>
    <row r="11" spans="1:12" ht="20.25">
      <c r="A11" s="97" t="s">
        <v>120</v>
      </c>
      <c r="D11" s="94"/>
      <c r="E11" s="56"/>
      <c r="F11" s="94"/>
      <c r="G11" s="56"/>
      <c r="H11" s="94"/>
      <c r="I11" s="103"/>
      <c r="J11" s="94"/>
      <c r="K11" s="109"/>
      <c r="L11" s="106"/>
    </row>
    <row r="12" spans="1:12" ht="17.25">
      <c r="A12" s="117" t="s">
        <v>121</v>
      </c>
      <c r="B12" s="85">
        <v>13.2</v>
      </c>
      <c r="D12" s="118">
        <v>-10342</v>
      </c>
      <c r="E12" s="119"/>
      <c r="F12" s="118">
        <v>-10021</v>
      </c>
      <c r="G12" s="119"/>
      <c r="H12" s="118">
        <v>0</v>
      </c>
      <c r="I12" s="118"/>
      <c r="J12" s="118">
        <v>0</v>
      </c>
      <c r="K12" s="109"/>
      <c r="L12" s="106"/>
    </row>
    <row r="13" spans="1:12" ht="17.25">
      <c r="A13" s="117" t="s">
        <v>122</v>
      </c>
      <c r="B13" s="85">
        <v>13.2</v>
      </c>
      <c r="D13" s="118">
        <v>0</v>
      </c>
      <c r="E13" s="119"/>
      <c r="F13" s="118">
        <v>0</v>
      </c>
      <c r="G13" s="119"/>
      <c r="H13" s="118">
        <v>-10140</v>
      </c>
      <c r="I13" s="118"/>
      <c r="J13" s="120">
        <v>-16123</v>
      </c>
      <c r="K13" s="109"/>
      <c r="L13" s="106"/>
    </row>
    <row r="14" spans="1:12" ht="17.25">
      <c r="A14" s="117" t="s">
        <v>123</v>
      </c>
      <c r="B14" s="85" t="s">
        <v>124</v>
      </c>
      <c r="D14" s="118">
        <v>14190</v>
      </c>
      <c r="E14" s="121"/>
      <c r="F14" s="118">
        <v>18604</v>
      </c>
      <c r="G14" s="121"/>
      <c r="H14" s="118">
        <v>13697</v>
      </c>
      <c r="I14" s="121"/>
      <c r="J14" s="120">
        <v>18197</v>
      </c>
      <c r="K14" s="109"/>
      <c r="L14" s="106"/>
    </row>
    <row r="15" spans="1:12" ht="17.25">
      <c r="A15" s="117" t="s">
        <v>125</v>
      </c>
      <c r="B15" s="85"/>
      <c r="D15" s="118">
        <v>821</v>
      </c>
      <c r="E15" s="122"/>
      <c r="F15" s="118">
        <v>1658</v>
      </c>
      <c r="G15" s="122"/>
      <c r="H15" s="118">
        <v>821</v>
      </c>
      <c r="I15" s="121"/>
      <c r="J15" s="120">
        <v>1658</v>
      </c>
      <c r="K15" s="109"/>
      <c r="L15" s="106"/>
    </row>
    <row r="16" spans="1:12" ht="17.25">
      <c r="A16" s="117" t="s">
        <v>126</v>
      </c>
      <c r="B16" s="85"/>
      <c r="D16" s="118">
        <v>25</v>
      </c>
      <c r="E16" s="122"/>
      <c r="F16" s="118">
        <v>25070</v>
      </c>
      <c r="G16" s="122"/>
      <c r="H16" s="118">
        <v>25</v>
      </c>
      <c r="I16" s="121"/>
      <c r="J16" s="120">
        <v>25070</v>
      </c>
      <c r="K16" s="109"/>
      <c r="L16" s="106"/>
    </row>
    <row r="17" spans="1:12" ht="17.25">
      <c r="A17" s="117" t="s">
        <v>127</v>
      </c>
      <c r="B17" s="85"/>
      <c r="D17" s="118">
        <v>0</v>
      </c>
      <c r="E17" s="122"/>
      <c r="F17" s="118">
        <v>765</v>
      </c>
      <c r="G17" s="122"/>
      <c r="H17" s="118">
        <v>0</v>
      </c>
      <c r="I17" s="121"/>
      <c r="J17" s="120">
        <v>765</v>
      </c>
      <c r="K17" s="109"/>
      <c r="L17" s="106"/>
    </row>
    <row r="18" spans="1:12" ht="20.25">
      <c r="A18" s="123" t="s">
        <v>128</v>
      </c>
      <c r="B18" s="85"/>
      <c r="D18" s="118">
        <v>-15</v>
      </c>
      <c r="E18" s="122"/>
      <c r="F18" s="118">
        <v>891</v>
      </c>
      <c r="G18" s="122"/>
      <c r="H18" s="118">
        <v>-15</v>
      </c>
      <c r="I18" s="121"/>
      <c r="J18" s="120">
        <v>880</v>
      </c>
      <c r="K18" s="109"/>
      <c r="L18" s="106"/>
    </row>
    <row r="19" spans="1:12" ht="17.25">
      <c r="A19" s="117" t="s">
        <v>129</v>
      </c>
      <c r="B19" s="85"/>
      <c r="D19" s="118">
        <v>0</v>
      </c>
      <c r="E19" s="122"/>
      <c r="F19" s="118">
        <v>-53</v>
      </c>
      <c r="G19" s="122"/>
      <c r="H19" s="118">
        <v>0</v>
      </c>
      <c r="I19" s="122"/>
      <c r="J19" s="120">
        <v>-53</v>
      </c>
      <c r="K19" s="109"/>
      <c r="L19" s="106"/>
    </row>
    <row r="20" spans="1:12" ht="17.25">
      <c r="A20" s="117" t="s">
        <v>130</v>
      </c>
      <c r="B20" s="85"/>
      <c r="D20" s="124">
        <v>-3601</v>
      </c>
      <c r="E20" s="119"/>
      <c r="F20" s="124">
        <v>-3929</v>
      </c>
      <c r="G20" s="119"/>
      <c r="H20" s="124">
        <v>-3600</v>
      </c>
      <c r="I20" s="118"/>
      <c r="J20" s="125">
        <v>-3928</v>
      </c>
      <c r="K20" s="109"/>
      <c r="L20" s="106"/>
    </row>
    <row r="21" spans="1:12" ht="20.25">
      <c r="A21" s="75" t="s">
        <v>131</v>
      </c>
      <c r="D21" s="94"/>
      <c r="E21" s="56"/>
      <c r="F21" s="94"/>
      <c r="G21" s="56"/>
      <c r="H21" s="94"/>
      <c r="I21" s="103"/>
      <c r="J21" s="94"/>
      <c r="K21" s="109"/>
      <c r="L21" s="106"/>
    </row>
    <row r="22" spans="1:12" ht="17.25">
      <c r="A22" s="75" t="s">
        <v>132</v>
      </c>
      <c r="D22" s="94">
        <f>SUM(D9:D20)</f>
        <v>-2419</v>
      </c>
      <c r="E22" s="56"/>
      <c r="F22" s="94">
        <f>SUM(F9:F20)</f>
        <v>43796</v>
      </c>
      <c r="G22" s="56"/>
      <c r="H22" s="94">
        <f>SUM(H9:H20)</f>
        <v>-3579</v>
      </c>
      <c r="I22" s="103"/>
      <c r="J22" s="94">
        <f>SUM(J9:J20)</f>
        <v>43325</v>
      </c>
      <c r="K22" s="109"/>
      <c r="L22" s="106"/>
    </row>
    <row r="23" spans="1:12" ht="20.25">
      <c r="A23" s="97" t="s">
        <v>133</v>
      </c>
      <c r="D23" s="94"/>
      <c r="E23" s="56"/>
      <c r="F23" s="94"/>
      <c r="G23" s="56"/>
      <c r="H23" s="94"/>
      <c r="I23" s="103"/>
      <c r="J23" s="94"/>
      <c r="K23" s="109"/>
      <c r="L23" s="106"/>
    </row>
    <row r="24" spans="1:12" ht="17.25">
      <c r="A24" s="97" t="s">
        <v>134</v>
      </c>
      <c r="D24" s="118">
        <v>2571</v>
      </c>
      <c r="E24" s="122"/>
      <c r="F24" s="118">
        <v>7864</v>
      </c>
      <c r="G24" s="122"/>
      <c r="H24" s="118">
        <v>2437</v>
      </c>
      <c r="I24" s="121"/>
      <c r="J24" s="120">
        <v>7824</v>
      </c>
      <c r="K24" s="109"/>
      <c r="L24" s="106"/>
    </row>
    <row r="25" spans="1:12" ht="17.25">
      <c r="A25" s="97" t="s">
        <v>135</v>
      </c>
      <c r="B25" s="85"/>
      <c r="D25" s="118">
        <v>-837</v>
      </c>
      <c r="E25" s="122"/>
      <c r="F25" s="118">
        <v>109950</v>
      </c>
      <c r="G25" s="122"/>
      <c r="H25" s="118">
        <v>-837</v>
      </c>
      <c r="I25" s="121"/>
      <c r="J25" s="120">
        <v>109950</v>
      </c>
      <c r="K25" s="109"/>
      <c r="L25" s="106"/>
    </row>
    <row r="26" spans="1:12" ht="17.25">
      <c r="A26" s="97" t="s">
        <v>136</v>
      </c>
      <c r="B26" s="85"/>
      <c r="D26" s="118">
        <v>1044</v>
      </c>
      <c r="E26" s="122"/>
      <c r="F26" s="118">
        <v>3641</v>
      </c>
      <c r="G26" s="122"/>
      <c r="H26" s="118">
        <v>1044</v>
      </c>
      <c r="I26" s="121"/>
      <c r="J26" s="120">
        <v>3641</v>
      </c>
      <c r="K26" s="109"/>
      <c r="L26" s="106"/>
    </row>
    <row r="27" spans="1:12" ht="17.25">
      <c r="A27" s="97" t="s">
        <v>137</v>
      </c>
      <c r="D27" s="118">
        <v>-125</v>
      </c>
      <c r="E27" s="122"/>
      <c r="F27" s="118">
        <v>4817</v>
      </c>
      <c r="G27" s="122"/>
      <c r="H27" s="118">
        <v>-125</v>
      </c>
      <c r="I27" s="121"/>
      <c r="J27" s="120">
        <v>4817</v>
      </c>
      <c r="K27" s="109"/>
      <c r="L27" s="106"/>
    </row>
    <row r="28" spans="1:12" ht="17.25">
      <c r="A28" s="97" t="s">
        <v>138</v>
      </c>
      <c r="D28" s="118">
        <v>-5292</v>
      </c>
      <c r="E28" s="122"/>
      <c r="F28" s="118">
        <v>2080</v>
      </c>
      <c r="G28" s="122"/>
      <c r="H28" s="118">
        <v>-5267</v>
      </c>
      <c r="I28" s="122"/>
      <c r="J28" s="120">
        <v>2091</v>
      </c>
      <c r="K28" s="109"/>
      <c r="L28" s="126"/>
    </row>
    <row r="29" spans="1:12" ht="17.25">
      <c r="A29" s="97" t="s">
        <v>139</v>
      </c>
      <c r="D29" s="118">
        <v>197</v>
      </c>
      <c r="E29" s="122"/>
      <c r="F29" s="118">
        <v>149</v>
      </c>
      <c r="G29" s="122"/>
      <c r="H29" s="118">
        <v>197</v>
      </c>
      <c r="I29" s="122"/>
      <c r="J29" s="120">
        <v>149</v>
      </c>
      <c r="K29" s="109"/>
      <c r="L29" s="106"/>
    </row>
    <row r="30" spans="1:12" ht="20.25">
      <c r="A30" s="97" t="s">
        <v>140</v>
      </c>
      <c r="D30" s="118"/>
      <c r="E30" s="122"/>
      <c r="F30" s="118"/>
      <c r="G30" s="122"/>
      <c r="H30" s="118"/>
      <c r="I30" s="121"/>
      <c r="J30" s="120"/>
      <c r="K30" s="109"/>
      <c r="L30" s="106"/>
    </row>
    <row r="31" spans="1:12" ht="17.25">
      <c r="A31" s="97" t="s">
        <v>141</v>
      </c>
      <c r="D31" s="118">
        <v>-6711</v>
      </c>
      <c r="E31" s="122"/>
      <c r="F31" s="118">
        <v>-16667</v>
      </c>
      <c r="G31" s="122"/>
      <c r="H31" s="118">
        <v>-5257</v>
      </c>
      <c r="I31" s="121"/>
      <c r="J31" s="120">
        <v>-16313</v>
      </c>
      <c r="K31" s="109"/>
      <c r="L31" s="106"/>
    </row>
    <row r="32" spans="1:12" ht="17.25">
      <c r="A32" s="97" t="s">
        <v>142</v>
      </c>
      <c r="D32" s="118">
        <v>-8729</v>
      </c>
      <c r="E32" s="122"/>
      <c r="F32" s="118">
        <v>-27783</v>
      </c>
      <c r="G32" s="122"/>
      <c r="H32" s="118">
        <v>-8729</v>
      </c>
      <c r="I32" s="121"/>
      <c r="J32" s="120">
        <v>-27783</v>
      </c>
      <c r="K32" s="109"/>
      <c r="L32" s="106"/>
    </row>
    <row r="33" spans="1:12" ht="17.25">
      <c r="A33" s="97" t="s">
        <v>143</v>
      </c>
      <c r="D33" s="118">
        <v>-10712</v>
      </c>
      <c r="E33" s="122"/>
      <c r="F33" s="118">
        <v>5196</v>
      </c>
      <c r="G33" s="122"/>
      <c r="H33" s="118">
        <v>-10904</v>
      </c>
      <c r="I33" s="121"/>
      <c r="J33" s="120">
        <v>5197</v>
      </c>
      <c r="K33" s="109"/>
      <c r="L33" s="106"/>
    </row>
    <row r="34" spans="1:12" ht="17.25">
      <c r="A34" s="97" t="s">
        <v>144</v>
      </c>
      <c r="D34" s="118">
        <v>-803</v>
      </c>
      <c r="E34" s="122"/>
      <c r="F34" s="118">
        <v>2387</v>
      </c>
      <c r="G34" s="122"/>
      <c r="H34" s="118">
        <v>-803</v>
      </c>
      <c r="I34" s="121"/>
      <c r="J34" s="120">
        <v>2387</v>
      </c>
      <c r="K34" s="109"/>
      <c r="L34" s="106"/>
    </row>
    <row r="35" spans="1:12" ht="17.25">
      <c r="A35" s="97" t="s">
        <v>145</v>
      </c>
      <c r="D35" s="118">
        <v>-7514</v>
      </c>
      <c r="E35" s="122"/>
      <c r="F35" s="118">
        <v>-2007</v>
      </c>
      <c r="G35" s="122"/>
      <c r="H35" s="118">
        <v>-7490</v>
      </c>
      <c r="I35" s="121"/>
      <c r="J35" s="120">
        <v>-2005</v>
      </c>
      <c r="K35" s="109"/>
      <c r="L35" s="106"/>
    </row>
    <row r="36" spans="1:12" ht="17.25">
      <c r="A36" s="97" t="s">
        <v>146</v>
      </c>
      <c r="B36" s="109"/>
      <c r="D36" s="118">
        <v>-4143</v>
      </c>
      <c r="E36" s="122"/>
      <c r="F36" s="118">
        <v>714</v>
      </c>
      <c r="G36" s="122"/>
      <c r="H36" s="118">
        <v>-4186</v>
      </c>
      <c r="I36" s="121"/>
      <c r="J36" s="120">
        <v>671</v>
      </c>
      <c r="K36" s="109"/>
      <c r="L36" s="106"/>
    </row>
    <row r="37" spans="1:12" ht="17.25">
      <c r="A37" s="97" t="s">
        <v>147</v>
      </c>
      <c r="B37" s="109"/>
      <c r="D37" s="118">
        <v>-71</v>
      </c>
      <c r="E37" s="119"/>
      <c r="F37" s="118">
        <v>20</v>
      </c>
      <c r="G37" s="119"/>
      <c r="H37" s="118">
        <v>-71</v>
      </c>
      <c r="I37" s="118"/>
      <c r="J37" s="120">
        <v>20</v>
      </c>
      <c r="K37" s="109"/>
      <c r="L37" s="106"/>
    </row>
    <row r="38" spans="1:12" ht="20.25">
      <c r="A38" s="75" t="s">
        <v>148</v>
      </c>
      <c r="D38" s="127">
        <f>SUM(D22:D37)</f>
        <v>-43544</v>
      </c>
      <c r="E38" s="56"/>
      <c r="F38" s="127">
        <f>SUM(F22:F37)</f>
        <v>134157</v>
      </c>
      <c r="G38" s="56"/>
      <c r="H38" s="127">
        <f>SUM(H22:H37)</f>
        <v>-43570</v>
      </c>
      <c r="I38" s="103"/>
      <c r="J38" s="127">
        <f>SUM(J22:J37)</f>
        <v>133971</v>
      </c>
      <c r="K38" s="109"/>
      <c r="L38" s="106"/>
    </row>
    <row r="39" spans="1:12" ht="17.25">
      <c r="A39" s="97" t="s">
        <v>149</v>
      </c>
      <c r="D39" s="118">
        <v>4178</v>
      </c>
      <c r="E39" s="122"/>
      <c r="F39" s="118">
        <v>3786</v>
      </c>
      <c r="G39" s="122"/>
      <c r="H39" s="118">
        <v>4177</v>
      </c>
      <c r="I39" s="121"/>
      <c r="J39" s="120">
        <v>3785</v>
      </c>
      <c r="K39" s="109"/>
      <c r="L39" s="106"/>
    </row>
    <row r="40" spans="1:12" ht="20.25">
      <c r="A40" s="97" t="s">
        <v>150</v>
      </c>
      <c r="D40" s="118">
        <v>4072</v>
      </c>
      <c r="E40" s="122"/>
      <c r="F40" s="118">
        <v>-231</v>
      </c>
      <c r="G40" s="122"/>
      <c r="H40" s="118">
        <v>4192</v>
      </c>
      <c r="I40" s="121"/>
      <c r="J40" s="120">
        <v>-138</v>
      </c>
      <c r="L40" s="126"/>
    </row>
    <row r="41" spans="1:12" ht="20.25">
      <c r="A41" s="75" t="s">
        <v>151</v>
      </c>
      <c r="D41" s="128">
        <f>SUM(D38:D40)</f>
        <v>-35294</v>
      </c>
      <c r="E41" s="56"/>
      <c r="F41" s="128">
        <f>SUM(F38:F40)</f>
        <v>137712</v>
      </c>
      <c r="G41" s="56"/>
      <c r="H41" s="128">
        <f>SUM(H38:H40)</f>
        <v>-35201</v>
      </c>
      <c r="I41" s="103"/>
      <c r="J41" s="128">
        <f>SUM(J38:J40)</f>
        <v>137618</v>
      </c>
      <c r="K41" s="109"/>
      <c r="L41" s="106"/>
    </row>
    <row r="42" spans="1:11" ht="7.5" customHeight="1">
      <c r="A42" s="73"/>
      <c r="B42" s="85"/>
      <c r="D42" s="89"/>
      <c r="F42" s="89"/>
      <c r="H42" s="89"/>
      <c r="J42" s="89"/>
      <c r="K42" s="109"/>
    </row>
    <row r="43" spans="1:11" ht="17.25">
      <c r="A43" s="77" t="str">
        <f>'[1]BS'!A34</f>
        <v>หมายเหตุประกอบงบการเงินเป็นส่วนหนึ่งของงบการเงินนี้</v>
      </c>
      <c r="B43" s="116"/>
      <c r="C43" s="77"/>
      <c r="D43" s="94"/>
      <c r="E43" s="107"/>
      <c r="F43" s="58"/>
      <c r="G43" s="107"/>
      <c r="H43" s="94"/>
      <c r="I43" s="108"/>
      <c r="J43" s="58"/>
      <c r="K43" s="109"/>
    </row>
    <row r="44" spans="1:10" s="133" customFormat="1" ht="13.5" customHeight="1">
      <c r="A44" s="129"/>
      <c r="B44" s="130"/>
      <c r="C44" s="129"/>
      <c r="D44" s="131"/>
      <c r="E44" s="132"/>
      <c r="F44" s="131"/>
      <c r="G44" s="132"/>
      <c r="H44" s="131"/>
      <c r="I44" s="132"/>
      <c r="J44" s="131"/>
    </row>
    <row r="45" spans="1:10" s="133" customFormat="1" ht="13.5" customHeight="1">
      <c r="A45" s="134"/>
      <c r="B45" s="135"/>
      <c r="D45" s="136"/>
      <c r="E45" s="137"/>
      <c r="F45" s="138"/>
      <c r="G45" s="139"/>
      <c r="H45" s="138"/>
      <c r="I45" s="139"/>
      <c r="J45" s="138"/>
    </row>
    <row r="46" spans="1:10" s="133" customFormat="1" ht="20.25">
      <c r="A46" s="140" t="s">
        <v>92</v>
      </c>
      <c r="B46" s="135"/>
      <c r="D46" s="136"/>
      <c r="E46" s="137"/>
      <c r="F46" s="69" t="s">
        <v>93</v>
      </c>
      <c r="G46" s="69"/>
      <c r="H46" s="69"/>
      <c r="I46" s="69"/>
      <c r="J46" s="69"/>
    </row>
    <row r="47" spans="1:10" s="133" customFormat="1" ht="16.5" customHeight="1">
      <c r="A47" s="130" t="s">
        <v>94</v>
      </c>
      <c r="B47" s="135"/>
      <c r="D47" s="136"/>
      <c r="E47" s="137"/>
      <c r="F47" s="130" t="s">
        <v>94</v>
      </c>
      <c r="G47" s="130"/>
      <c r="H47" s="130"/>
      <c r="I47" s="130"/>
      <c r="J47" s="130"/>
    </row>
    <row r="48" spans="1:11" ht="20.25">
      <c r="A48" s="77"/>
      <c r="B48" s="116"/>
      <c r="C48" s="77"/>
      <c r="D48" s="94"/>
      <c r="E48" s="107"/>
      <c r="F48" s="58"/>
      <c r="G48" s="107"/>
      <c r="H48" s="94"/>
      <c r="I48" s="108"/>
      <c r="J48" s="70"/>
      <c r="K48" s="41" t="s">
        <v>67</v>
      </c>
    </row>
    <row r="49" ht="20.25">
      <c r="A49" s="42" t="s">
        <v>68</v>
      </c>
    </row>
    <row r="50" spans="1:12" s="36" customFormat="1" ht="20.25">
      <c r="A50" s="75" t="s">
        <v>152</v>
      </c>
      <c r="B50" s="102"/>
      <c r="C50" s="70"/>
      <c r="D50" s="103"/>
      <c r="E50" s="104"/>
      <c r="F50" s="56"/>
      <c r="G50" s="104"/>
      <c r="H50" s="103"/>
      <c r="I50" s="105"/>
      <c r="J50" s="103"/>
      <c r="K50" s="109"/>
      <c r="L50" s="110"/>
    </row>
    <row r="51" spans="1:12" s="36" customFormat="1" ht="20.25">
      <c r="A51" s="43" t="s">
        <v>95</v>
      </c>
      <c r="B51" s="44"/>
      <c r="C51" s="45"/>
      <c r="D51" s="94"/>
      <c r="E51" s="107"/>
      <c r="F51" s="58"/>
      <c r="G51" s="107"/>
      <c r="H51" s="94"/>
      <c r="I51" s="108"/>
      <c r="J51" s="94"/>
      <c r="K51" s="106"/>
      <c r="L51" s="110"/>
    </row>
    <row r="52" spans="1:12" s="36" customFormat="1" ht="20.25">
      <c r="A52" s="45"/>
      <c r="B52" s="44"/>
      <c r="C52" s="45"/>
      <c r="D52" s="94"/>
      <c r="E52" s="108"/>
      <c r="F52" s="94"/>
      <c r="G52" s="108"/>
      <c r="H52" s="94"/>
      <c r="I52" s="108"/>
      <c r="K52" s="94" t="s">
        <v>71</v>
      </c>
      <c r="L52" s="110"/>
    </row>
    <row r="53" spans="2:12" s="36" customFormat="1" ht="17.25">
      <c r="B53" s="37"/>
      <c r="D53" s="111" t="s">
        <v>4</v>
      </c>
      <c r="E53" s="111"/>
      <c r="F53" s="111"/>
      <c r="G53" s="112"/>
      <c r="H53" s="111" t="s">
        <v>5</v>
      </c>
      <c r="I53" s="111"/>
      <c r="J53" s="111"/>
      <c r="K53" s="109"/>
      <c r="L53" s="110"/>
    </row>
    <row r="54" spans="1:10" ht="17.25">
      <c r="A54" s="36"/>
      <c r="B54" s="51" t="s">
        <v>6</v>
      </c>
      <c r="C54" s="36"/>
      <c r="D54" s="114" t="s">
        <v>116</v>
      </c>
      <c r="F54" s="114" t="s">
        <v>72</v>
      </c>
      <c r="G54" s="115"/>
      <c r="H54" s="114" t="s">
        <v>116</v>
      </c>
      <c r="I54" s="104"/>
      <c r="J54" s="114" t="s">
        <v>72</v>
      </c>
    </row>
    <row r="55" spans="1:11" ht="17.25">
      <c r="A55" s="75" t="s">
        <v>153</v>
      </c>
      <c r="B55" s="70"/>
      <c r="D55" s="56"/>
      <c r="H55" s="56"/>
      <c r="I55" s="104"/>
      <c r="J55" s="56"/>
      <c r="K55" s="109"/>
    </row>
    <row r="56" spans="1:11" ht="20.25">
      <c r="A56" s="97" t="s">
        <v>154</v>
      </c>
      <c r="B56" s="85">
        <v>6</v>
      </c>
      <c r="D56" s="118">
        <v>10350</v>
      </c>
      <c r="E56" s="141"/>
      <c r="F56" s="118">
        <v>0</v>
      </c>
      <c r="G56" s="141"/>
      <c r="H56" s="118">
        <v>10350</v>
      </c>
      <c r="I56" s="142"/>
      <c r="J56" s="118">
        <v>0</v>
      </c>
      <c r="K56" s="109"/>
    </row>
    <row r="57" spans="1:11" ht="17.25">
      <c r="A57" s="97" t="s">
        <v>155</v>
      </c>
      <c r="B57" s="85"/>
      <c r="D57" s="118"/>
      <c r="E57" s="141"/>
      <c r="F57" s="118"/>
      <c r="G57" s="141"/>
      <c r="H57" s="118"/>
      <c r="I57" s="142"/>
      <c r="J57" s="118"/>
      <c r="K57" s="109"/>
    </row>
    <row r="58" spans="1:11" ht="20.25">
      <c r="A58" s="97" t="s">
        <v>156</v>
      </c>
      <c r="B58" s="85" t="s">
        <v>157</v>
      </c>
      <c r="D58" s="118">
        <v>1896</v>
      </c>
      <c r="E58" s="122"/>
      <c r="F58" s="118">
        <v>-72427</v>
      </c>
      <c r="G58" s="122"/>
      <c r="H58" s="118">
        <v>1896</v>
      </c>
      <c r="I58" s="118"/>
      <c r="J58" s="120">
        <v>-72427</v>
      </c>
      <c r="K58" s="109"/>
    </row>
    <row r="59" spans="1:11" ht="17.25">
      <c r="A59" s="97" t="s">
        <v>158</v>
      </c>
      <c r="B59" s="85"/>
      <c r="D59" s="118">
        <v>0</v>
      </c>
      <c r="E59" s="119"/>
      <c r="F59" s="118">
        <v>-16000</v>
      </c>
      <c r="G59" s="119"/>
      <c r="H59" s="118">
        <v>0</v>
      </c>
      <c r="I59" s="118"/>
      <c r="J59" s="120">
        <v>-16000</v>
      </c>
      <c r="K59" s="109"/>
    </row>
    <row r="60" spans="1:11" ht="17.25">
      <c r="A60" s="97" t="s">
        <v>159</v>
      </c>
      <c r="B60" s="85">
        <v>13.2</v>
      </c>
      <c r="D60" s="118">
        <v>10140</v>
      </c>
      <c r="E60" s="122"/>
      <c r="F60" s="118">
        <v>16123</v>
      </c>
      <c r="G60" s="122"/>
      <c r="H60" s="118">
        <v>10140</v>
      </c>
      <c r="I60" s="118"/>
      <c r="J60" s="120">
        <v>16123</v>
      </c>
      <c r="K60" s="109"/>
    </row>
    <row r="61" spans="1:11" ht="17.25">
      <c r="A61" s="97" t="s">
        <v>160</v>
      </c>
      <c r="B61" s="85">
        <v>14</v>
      </c>
      <c r="D61" s="121">
        <v>-7024</v>
      </c>
      <c r="E61" s="122"/>
      <c r="F61" s="121">
        <v>-23218</v>
      </c>
      <c r="G61" s="122"/>
      <c r="H61" s="121">
        <v>-7000</v>
      </c>
      <c r="I61" s="118"/>
      <c r="J61" s="143">
        <v>-23186</v>
      </c>
      <c r="K61" s="109"/>
    </row>
    <row r="62" spans="1:11" ht="17.25">
      <c r="A62" s="97" t="s">
        <v>161</v>
      </c>
      <c r="B62" s="85">
        <v>15</v>
      </c>
      <c r="D62" s="121">
        <v>-391</v>
      </c>
      <c r="E62" s="122"/>
      <c r="F62" s="121">
        <v>-800</v>
      </c>
      <c r="G62" s="122"/>
      <c r="H62" s="121">
        <v>-385</v>
      </c>
      <c r="I62" s="118"/>
      <c r="J62" s="143">
        <v>-800</v>
      </c>
      <c r="K62" s="109"/>
    </row>
    <row r="63" spans="1:11" ht="17.25">
      <c r="A63" s="97" t="s">
        <v>162</v>
      </c>
      <c r="B63" s="85"/>
      <c r="D63" s="121">
        <v>15</v>
      </c>
      <c r="E63" s="122"/>
      <c r="F63" s="121">
        <v>132</v>
      </c>
      <c r="G63" s="122"/>
      <c r="H63" s="121">
        <v>15</v>
      </c>
      <c r="I63" s="121"/>
      <c r="J63" s="143">
        <v>132</v>
      </c>
      <c r="K63" s="109"/>
    </row>
    <row r="64" spans="1:11" ht="20.25">
      <c r="A64" s="75" t="s">
        <v>163</v>
      </c>
      <c r="B64" s="85"/>
      <c r="D64" s="114">
        <f>SUM(D56:D63)</f>
        <v>14986</v>
      </c>
      <c r="E64" s="56"/>
      <c r="F64" s="114">
        <f>SUM(F56:F63)</f>
        <v>-96190</v>
      </c>
      <c r="G64" s="56"/>
      <c r="H64" s="114">
        <f>SUM(H56:H63)</f>
        <v>15016</v>
      </c>
      <c r="I64" s="103"/>
      <c r="J64" s="114">
        <f>SUM(J56:J63)</f>
        <v>-96158</v>
      </c>
      <c r="K64" s="109"/>
    </row>
    <row r="65" spans="1:9" ht="17.25">
      <c r="A65" s="75" t="s">
        <v>164</v>
      </c>
      <c r="B65" s="85"/>
      <c r="E65" s="56"/>
      <c r="F65" s="103"/>
      <c r="G65" s="56"/>
      <c r="I65" s="103"/>
    </row>
    <row r="66" spans="1:11" ht="17.25">
      <c r="A66" s="97" t="s">
        <v>109</v>
      </c>
      <c r="B66" s="85">
        <v>19</v>
      </c>
      <c r="D66" s="121">
        <v>-12500</v>
      </c>
      <c r="E66" s="122"/>
      <c r="F66" s="121">
        <v>-12500</v>
      </c>
      <c r="G66" s="122"/>
      <c r="H66" s="121">
        <v>-12500</v>
      </c>
      <c r="I66" s="121"/>
      <c r="J66" s="121">
        <v>-12500</v>
      </c>
      <c r="K66" s="109"/>
    </row>
    <row r="67" spans="1:11" ht="17.25">
      <c r="A67" s="75" t="s">
        <v>165</v>
      </c>
      <c r="D67" s="128">
        <f>SUM(D66:D66)</f>
        <v>-12500</v>
      </c>
      <c r="E67" s="58"/>
      <c r="F67" s="128">
        <f>SUM(F66:F66)</f>
        <v>-12500</v>
      </c>
      <c r="G67" s="58"/>
      <c r="H67" s="128">
        <f>SUM(H66:H66)</f>
        <v>-12500</v>
      </c>
      <c r="I67" s="94"/>
      <c r="J67" s="128">
        <f>SUM(J66:J66)</f>
        <v>-12500</v>
      </c>
      <c r="K67" s="109"/>
    </row>
    <row r="68" spans="1:11" ht="20.25">
      <c r="A68" s="75" t="s">
        <v>166</v>
      </c>
      <c r="D68" s="103">
        <f>SUM(D41,D64,D67)</f>
        <v>-32808</v>
      </c>
      <c r="E68" s="56"/>
      <c r="F68" s="103">
        <f>SUM(F41,F64,F67)</f>
        <v>29022</v>
      </c>
      <c r="G68" s="56"/>
      <c r="H68" s="103">
        <f>SUM(H41,H64,H67)</f>
        <v>-32685</v>
      </c>
      <c r="I68" s="103"/>
      <c r="J68" s="103">
        <f>SUM(J41,J64,J67)</f>
        <v>28960</v>
      </c>
      <c r="K68" s="109"/>
    </row>
    <row r="69" spans="1:11" ht="17.25">
      <c r="A69" s="75" t="s">
        <v>167</v>
      </c>
      <c r="D69" s="124">
        <v>223452</v>
      </c>
      <c r="E69" s="119"/>
      <c r="F69" s="124">
        <v>45177</v>
      </c>
      <c r="G69" s="118"/>
      <c r="H69" s="124">
        <v>223206</v>
      </c>
      <c r="I69" s="121"/>
      <c r="J69" s="124">
        <v>44826</v>
      </c>
      <c r="K69" s="144"/>
    </row>
    <row r="70" spans="1:10" ht="17.25">
      <c r="A70" s="75" t="s">
        <v>168</v>
      </c>
      <c r="B70" s="85">
        <v>5</v>
      </c>
      <c r="D70" s="96">
        <f>SUM(D68:D69)</f>
        <v>190644</v>
      </c>
      <c r="E70" s="56"/>
      <c r="F70" s="96">
        <f>SUM(F68:F69)</f>
        <v>74199</v>
      </c>
      <c r="G70" s="56"/>
      <c r="H70" s="96">
        <f>SUM(H68:H69)</f>
        <v>190521</v>
      </c>
      <c r="I70" s="103"/>
      <c r="J70" s="96">
        <f>SUM(J68:J69)</f>
        <v>73786</v>
      </c>
    </row>
    <row r="71" spans="5:9" ht="17.25">
      <c r="E71" s="56"/>
      <c r="F71" s="103"/>
      <c r="G71" s="56"/>
      <c r="I71" s="103">
        <f>I70-'[2]wp YTD08'!$J$5</f>
        <v>-44826324.66</v>
      </c>
    </row>
    <row r="72" spans="1:9" ht="17.25">
      <c r="A72" s="75" t="s">
        <v>169</v>
      </c>
      <c r="E72" s="56"/>
      <c r="F72" s="103"/>
      <c r="G72" s="56"/>
      <c r="I72" s="103"/>
    </row>
    <row r="73" spans="1:10" ht="21.75" customHeight="1">
      <c r="A73" s="145" t="s">
        <v>170</v>
      </c>
      <c r="B73" s="145"/>
      <c r="C73" s="145"/>
      <c r="D73" s="146">
        <v>0</v>
      </c>
      <c r="E73" s="146"/>
      <c r="F73" s="146">
        <v>25000</v>
      </c>
      <c r="G73" s="146"/>
      <c r="H73" s="146">
        <v>0</v>
      </c>
      <c r="I73" s="146"/>
      <c r="J73" s="146">
        <v>25000</v>
      </c>
    </row>
    <row r="74" spans="1:10" ht="17.25">
      <c r="A74" s="145"/>
      <c r="B74" s="145"/>
      <c r="C74" s="145"/>
      <c r="D74" s="146"/>
      <c r="E74" s="146"/>
      <c r="F74" s="146"/>
      <c r="G74" s="146"/>
      <c r="H74" s="56"/>
      <c r="I74" s="146"/>
      <c r="J74" s="56"/>
    </row>
    <row r="75" spans="1:10" ht="17.25">
      <c r="A75" s="77" t="str">
        <f>A43</f>
        <v>หมายเหตุประกอบงบการเงินเป็นส่วนหนึ่งของงบการเงินนี้</v>
      </c>
      <c r="B75" s="116"/>
      <c r="C75" s="77"/>
      <c r="D75" s="94"/>
      <c r="E75" s="107"/>
      <c r="F75" s="94"/>
      <c r="G75" s="107"/>
      <c r="H75" s="94"/>
      <c r="I75" s="108"/>
      <c r="J75" s="94"/>
    </row>
    <row r="76" spans="1:10" s="133" customFormat="1" ht="17.25">
      <c r="A76" s="129"/>
      <c r="B76" s="130"/>
      <c r="C76" s="129"/>
      <c r="D76" s="131"/>
      <c r="E76" s="132"/>
      <c r="F76" s="131"/>
      <c r="G76" s="132"/>
      <c r="H76" s="131"/>
      <c r="I76" s="132"/>
      <c r="J76" s="131"/>
    </row>
    <row r="77" spans="1:10" s="133" customFormat="1" ht="17.25">
      <c r="A77" s="134"/>
      <c r="B77" s="135"/>
      <c r="D77" s="136"/>
      <c r="E77" s="137"/>
      <c r="F77" s="138"/>
      <c r="G77" s="139"/>
      <c r="H77" s="138"/>
      <c r="I77" s="139"/>
      <c r="J77" s="138"/>
    </row>
    <row r="78" spans="1:10" s="133" customFormat="1" ht="20.25">
      <c r="A78" s="140" t="s">
        <v>92</v>
      </c>
      <c r="B78" s="135"/>
      <c r="D78" s="136"/>
      <c r="E78" s="137"/>
      <c r="F78" s="69" t="s">
        <v>93</v>
      </c>
      <c r="G78" s="69"/>
      <c r="H78" s="69"/>
      <c r="I78" s="69"/>
      <c r="J78" s="69"/>
    </row>
    <row r="79" spans="1:10" s="133" customFormat="1" ht="20.25">
      <c r="A79" s="130" t="s">
        <v>94</v>
      </c>
      <c r="B79" s="135"/>
      <c r="D79" s="136"/>
      <c r="E79" s="137"/>
      <c r="F79" s="130" t="s">
        <v>94</v>
      </c>
      <c r="G79" s="130"/>
      <c r="H79" s="130"/>
      <c r="I79" s="130"/>
      <c r="J79" s="130"/>
    </row>
  </sheetData>
  <sheetProtection selectLockedCells="1" selectUnlockedCells="1"/>
  <mergeCells count="8">
    <mergeCell ref="D6:F6"/>
    <mergeCell ref="H6:J6"/>
    <mergeCell ref="F46:J46"/>
    <mergeCell ref="F47:J47"/>
    <mergeCell ref="D53:F53"/>
    <mergeCell ref="H53:J53"/>
    <mergeCell ref="F78:J78"/>
    <mergeCell ref="F79:J79"/>
  </mergeCells>
  <printOptions horizontalCentered="1"/>
  <pageMargins left="0.9840277777777777" right="0.39375" top="0.7875" bottom="0" header="0.5118055555555555" footer="0.5118055555555555"/>
  <pageSetup firstPageNumber="7" useFirstPageNumber="1" horizontalDpi="300" verticalDpi="300" orientation="portrait" paperSize="9" scale="85"/>
  <rowBreaks count="1" manualBreakCount="1">
    <brk id="4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PricewaterhouseCoopers</dc:creator>
  <cp:keywords/>
  <dc:description/>
  <cp:lastModifiedBy>raweewan</cp:lastModifiedBy>
  <cp:lastPrinted>2010-11-09T11:40:43Z</cp:lastPrinted>
  <dcterms:created xsi:type="dcterms:W3CDTF">2002-04-30T07:11:06Z</dcterms:created>
  <dcterms:modified xsi:type="dcterms:W3CDTF">2010-11-09T14:18:05Z</dcterms:modified>
  <cp:category/>
  <cp:version/>
  <cp:contentType/>
  <cp:contentStatus/>
</cp:coreProperties>
</file>