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S" sheetId="1" r:id="rId1"/>
    <sheet name="PL" sheetId="2" r:id="rId2"/>
    <sheet name="Consolidated" sheetId="3" r:id="rId3"/>
    <sheet name="Company" sheetId="4" r:id="rId4"/>
    <sheet name="Cashflow" sheetId="5" r:id="rId5"/>
  </sheets>
  <externalReferences>
    <externalReference r:id="rId8"/>
  </externalReferences>
  <definedNames>
    <definedName name="_xlnm.Print_Area" localSheetId="0">'BS'!$A$1:$J$78</definedName>
    <definedName name="_xlnm.Print_Area" localSheetId="4">'Cashflow'!$A$1:$J$89</definedName>
    <definedName name="_xlnm.Print_Area" localSheetId="1">'PL'!$A$1:$J$40</definedName>
  </definedNames>
  <calcPr fullCalcOnLoad="1"/>
</workbook>
</file>

<file path=xl/sharedStrings.xml><?xml version="1.0" encoding="utf-8"?>
<sst xmlns="http://schemas.openxmlformats.org/spreadsheetml/2006/main" count="273" uniqueCount="188">
  <si>
    <r>
      <t xml:space="preserve">บริษัท อินเทอร์เน็ตประเทศไทย จำกัด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มหาชน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และบริษัทย่อย</t>
    </r>
  </si>
  <si>
    <t>งบดุล</t>
  </si>
  <si>
    <r>
      <t xml:space="preserve">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 xml:space="preserve">2552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2551</t>
    </r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</si>
  <si>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บาท</t>
    </r>
    <r>
      <rPr>
        <sz val="14"/>
        <rFont val="Angsana New"/>
        <family val="1"/>
      </rPr>
      <t>)</t>
    </r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</si>
  <si>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</si>
  <si>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</si>
  <si>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</si>
  <si>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</si>
  <si>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</si>
  <si>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</si>
  <si>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 xml:space="preserve">เงินลงทุนระยะสั้น </t>
  </si>
  <si>
    <t>ลูกหนี้การค้า</t>
  </si>
  <si>
    <t xml:space="preserve">   กิจการที่เกี่ยวข้องกัน</t>
  </si>
  <si>
    <t>8.2, 9</t>
  </si>
  <si>
    <t xml:space="preserve">   กิจการที่ไม่เกี่ยวข้องกัน</t>
  </si>
  <si>
    <t>รายได้จากการให้บริการที่ยังไม่เรียกเก็บ</t>
  </si>
  <si>
    <t>8.2, 10</t>
  </si>
  <si>
    <t>เงินให้กู้ยืมแก่กิจการที่ไม่เกี่ยวข้องกัน</t>
  </si>
  <si>
    <t>ลูกหนี้ตามสัญญาเช่าการเงินที่ถึงกำหนดรับชำระภายในหนึ่งปี</t>
  </si>
  <si>
    <r>
      <t xml:space="preserve">สินค้าคงเหลือ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</t>
    </r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</si>
  <si>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</si>
  <si>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</si>
  <si>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</si>
  <si>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r>
      <t xml:space="preserve">ลูกหนี้ตามสัญญาเช่าการเงิน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สุทธิจากส่วน</t>
    </r>
  </si>
  <si>
    <t xml:space="preserve">   ที่ถึงกำหนดรับชำระภายในหนึ่งปี</t>
  </si>
  <si>
    <t>เงินลงทุนในบริษัทย่อย</t>
  </si>
  <si>
    <t>เงินลงทุนในบริษัทร่วม</t>
  </si>
  <si>
    <r>
      <t xml:space="preserve">ส่วนปรับปรุงอาคารเช่าและอุปกรณ์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</t>
    </r>
  </si>
  <si>
    <r>
      <t xml:space="preserve">สินทรัพย์ไม่มีตัวตน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</t>
    </r>
  </si>
  <si>
    <t>สินทรัพย์ภาษีเงินได้รอตัดบัญชี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</si>
  <si>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</si>
  <si>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</si>
  <si>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</si>
  <si>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</si>
  <si>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นายนพณัฎฐ์ หุตะเจริญ</t>
  </si>
  <si>
    <r>
      <t>ศ</t>
    </r>
    <r>
      <rPr>
        <sz val="14"/>
        <rFont val="Angsana New"/>
        <family val="1"/>
      </rPr>
      <t xml:space="preserve">. </t>
    </r>
    <r>
      <rPr>
        <sz val="14"/>
        <rFont val="Angsana New"/>
        <family val="1"/>
      </rPr>
      <t>ดร</t>
    </r>
    <r>
      <rPr>
        <sz val="14"/>
        <rFont val="Angsana New"/>
        <family val="1"/>
      </rPr>
      <t xml:space="preserve">. </t>
    </r>
    <r>
      <rPr>
        <sz val="14"/>
        <rFont val="Angsana New"/>
        <family val="1"/>
      </rPr>
      <t>ไพรัช ธัชยพงษ์</t>
    </r>
  </si>
  <si>
    <r>
      <t>(</t>
    </r>
    <r>
      <rPr>
        <sz val="14"/>
        <rFont val="Angsana New"/>
        <family val="1"/>
      </rPr>
      <t>กรรมการ</t>
    </r>
    <r>
      <rPr>
        <sz val="14"/>
        <rFont val="Angsana New"/>
        <family val="1"/>
      </rPr>
      <t>)</t>
    </r>
  </si>
  <si>
    <r>
      <t xml:space="preserve">งบดุล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</si>
  <si>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หนี้สินและส่วนของผู้ถือหุ้น</t>
  </si>
  <si>
    <t>หนี้สินหมุนเวียน</t>
  </si>
  <si>
    <t xml:space="preserve">เจ้าหนี้การค้า </t>
  </si>
  <si>
    <t>ต้นทุนค่าบริการที่ยังไม่เรียกเก็บ</t>
  </si>
  <si>
    <t>เจ้าหนี้อื่น</t>
  </si>
  <si>
    <t>รายได้ค่าบริการรับล่วงหน้า</t>
  </si>
  <si>
    <t>ค่าใช้จ่ายค้างจ่าย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</si>
  <si>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</si>
  <si>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</si>
  <si>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</si>
  <si>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หนี้สินอื่น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</si>
  <si>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</si>
  <si>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</si>
  <si>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</si>
  <si>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</si>
  <si>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</si>
  <si>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r>
      <t xml:space="preserve">      หุ้นสามัญ </t>
    </r>
    <r>
      <rPr>
        <sz val="14"/>
        <rFont val="Angsana New"/>
        <family val="1"/>
      </rPr>
      <t xml:space="preserve">333,333,333 </t>
    </r>
    <r>
      <rPr>
        <sz val="14"/>
        <rFont val="Angsana New"/>
        <family val="1"/>
      </rPr>
      <t xml:space="preserve">หุ้น มูลค่าหุ้นละ </t>
    </r>
    <r>
      <rPr>
        <sz val="14"/>
        <rFont val="Angsana New"/>
        <family val="1"/>
      </rPr>
      <t xml:space="preserve">1 </t>
    </r>
    <r>
      <rPr>
        <sz val="14"/>
        <rFont val="Angsana New"/>
        <family val="1"/>
      </rPr>
      <t>บาท</t>
    </r>
  </si>
  <si>
    <t xml:space="preserve">   ทุนที่ออกจำหน่ายและชำระเต็มมูลค่าแล้ว</t>
  </si>
  <si>
    <r>
      <t xml:space="preserve">      หุ้นสามัญ </t>
    </r>
    <r>
      <rPr>
        <sz val="14"/>
        <rFont val="Angsana New"/>
        <family val="1"/>
      </rPr>
      <t xml:space="preserve">250,020,799 </t>
    </r>
    <r>
      <rPr>
        <sz val="14"/>
        <rFont val="Angsana New"/>
        <family val="1"/>
      </rPr>
      <t xml:space="preserve">หุ้น มูลค่าหุ้นละ </t>
    </r>
    <r>
      <rPr>
        <sz val="14"/>
        <rFont val="Angsana New"/>
        <family val="1"/>
      </rPr>
      <t xml:space="preserve">1 </t>
    </r>
    <r>
      <rPr>
        <sz val="14"/>
        <rFont val="Angsana New"/>
        <family val="1"/>
      </rPr>
      <t>บาท</t>
    </r>
  </si>
  <si>
    <t>ส่วนเกินมูลค่าหุ้นสามัญ</t>
  </si>
  <si>
    <t>กำไรสะสม</t>
  </si>
  <si>
    <r>
      <t xml:space="preserve">   จัดสรรแล้ว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สำรองตามกฎหมาย</t>
    </r>
  </si>
  <si>
    <t xml:space="preserve">   ยังไม่ได้จัดสรร</t>
  </si>
  <si>
    <t>ส่วนของผู้ถือหุ้นของบริษัทใหญ่</t>
  </si>
  <si>
    <t>ส่วนของผู้ถือหุ้นส่วนน้อยของบริษัทย่อย</t>
  </si>
  <si>
    <t xml:space="preserve">รวมส่วนของผู้ถือหุ้น </t>
  </si>
  <si>
    <t>รวมหนี้สินและส่วนของผู้ถือหุ้น</t>
  </si>
  <si>
    <t>งบกำไรขาดทุน</t>
  </si>
  <si>
    <r>
      <t xml:space="preserve">สำหรับปีสิ้นสุดวันที่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 xml:space="preserve">2552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2551</t>
    </r>
  </si>
  <si>
    <t>รายได้จากการให้บริการ</t>
  </si>
  <si>
    <t>รายได้จากการขาย</t>
  </si>
  <si>
    <t>ต้นทุนในการให้บริการ</t>
  </si>
  <si>
    <t>ต้นทุนขาย</t>
  </si>
  <si>
    <t>กำไรขั้นต้น</t>
  </si>
  <si>
    <t>รายได้อื่น</t>
  </si>
  <si>
    <t>กำไรก่อนค่าใช้จ่ายดำเนินงาน</t>
  </si>
  <si>
    <t>ค่าใช้จ่ายในการขาย</t>
  </si>
  <si>
    <t>ค่าใช้จ่ายในการบริหาร</t>
  </si>
  <si>
    <t>ค่าตอบแทนกรรมการและผู้บริหาร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</si>
  <si>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ก่อนส่วนแบ่งกำไรจากบริษัทร่วม</t>
    </r>
  </si>
  <si>
    <t>ส่วนแบ่งกำไรจากเงินลงทุนในบริษัทร่วม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</si>
  <si>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ก่อนค่าใช้จ่ายทางการเงินและภาษีเงินได้นิติบุคคล</t>
    </r>
  </si>
  <si>
    <t>ค่าใช้จ่ายทางการเงิน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</si>
  <si>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ก่อนภาษีเงินได้นิติบุคคล</t>
    </r>
  </si>
  <si>
    <t>ภาษีเงินได้นิติบุคคล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</si>
  <si>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สุทธิ</t>
    </r>
  </si>
  <si>
    <r>
      <t xml:space="preserve">การแบ่งปันกำไร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สุทธิ</t>
    </r>
  </si>
  <si>
    <t>ส่วนที่เป็นของผู้ถือหุ้นบริษัทใหญ่</t>
  </si>
  <si>
    <t>ส่วนที่เป็นของผู้ถือหุ้นส่วนน้อยของบริษัทย่อย</t>
  </si>
  <si>
    <t>กำไรต่อหุ้น</t>
  </si>
  <si>
    <r>
      <t xml:space="preserve">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ต่อหุ้นขั้นพื้นฐาน</t>
    </r>
  </si>
  <si>
    <r>
      <t xml:space="preserve">   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สุทธิส่วนที่เป็นของผู้ถือหุ้นบริษัทใหญ่</t>
    </r>
  </si>
  <si>
    <r>
      <t xml:space="preserve">บริษัท อินเทอร์เน็ตประเทศไทย จำกัด </t>
    </r>
    <r>
      <rPr>
        <b/>
        <sz val="12"/>
        <rFont val="Angsana New"/>
        <family val="1"/>
      </rPr>
      <t>(</t>
    </r>
    <r>
      <rPr>
        <b/>
        <sz val="12"/>
        <rFont val="Angsana New"/>
        <family val="1"/>
      </rPr>
      <t>มหาชน</t>
    </r>
    <r>
      <rPr>
        <b/>
        <sz val="12"/>
        <rFont val="Angsana New"/>
        <family val="1"/>
      </rPr>
      <t xml:space="preserve">) </t>
    </r>
    <r>
      <rPr>
        <b/>
        <sz val="12"/>
        <rFont val="Angsana New"/>
        <family val="1"/>
      </rPr>
      <t>และบริษัทย่อย</t>
    </r>
  </si>
  <si>
    <t>งบแสดงการเปลี่ยนแปลงส่วนของผู้ถือหุ้น</t>
  </si>
  <si>
    <r>
      <t xml:space="preserve">สำหรับปีสิ้นสุดวันที่ </t>
    </r>
    <r>
      <rPr>
        <b/>
        <sz val="12"/>
        <rFont val="Angsana New"/>
        <family val="1"/>
      </rPr>
      <t xml:space="preserve">31 </t>
    </r>
    <r>
      <rPr>
        <b/>
        <sz val="12"/>
        <rFont val="Angsana New"/>
        <family val="1"/>
      </rPr>
      <t xml:space="preserve">ธันวาคม </t>
    </r>
    <r>
      <rPr>
        <b/>
        <sz val="12"/>
        <rFont val="Angsana New"/>
        <family val="1"/>
      </rPr>
      <t xml:space="preserve">2552 </t>
    </r>
    <r>
      <rPr>
        <b/>
        <sz val="12"/>
        <rFont val="Angsana New"/>
        <family val="1"/>
      </rPr>
      <t xml:space="preserve">และ </t>
    </r>
    <r>
      <rPr>
        <b/>
        <sz val="12"/>
        <rFont val="Angsana New"/>
        <family val="1"/>
      </rPr>
      <t>2551</t>
    </r>
  </si>
  <si>
    <r>
      <t>(</t>
    </r>
    <r>
      <rPr>
        <sz val="12"/>
        <rFont val="Angsana New"/>
        <family val="1"/>
      </rPr>
      <t>หน่วย</t>
    </r>
    <r>
      <rPr>
        <sz val="12"/>
        <rFont val="Angsana New"/>
        <family val="1"/>
      </rPr>
      <t xml:space="preserve">: </t>
    </r>
    <r>
      <rPr>
        <sz val="12"/>
        <rFont val="Angsana New"/>
        <family val="1"/>
      </rPr>
      <t>บาท</t>
    </r>
    <r>
      <rPr>
        <sz val="12"/>
        <rFont val="Angsana New"/>
        <family val="1"/>
      </rPr>
      <t>)</t>
    </r>
  </si>
  <si>
    <t>ส่วนที่เป็นของ</t>
  </si>
  <si>
    <t>ทุนที่ออก</t>
  </si>
  <si>
    <t>ส่วนเกิน</t>
  </si>
  <si>
    <t xml:space="preserve"> สำรอง</t>
  </si>
  <si>
    <t>รวมส่วนของ</t>
  </si>
  <si>
    <t>ผู้ถือหุ้นส่วนน้อย</t>
  </si>
  <si>
    <t>และชำระแล้ว</t>
  </si>
  <si>
    <t>มูลค่าหุ้น</t>
  </si>
  <si>
    <t>ตามกฎหมาย</t>
  </si>
  <si>
    <t>ยังไม่ได้จัดสรร</t>
  </si>
  <si>
    <t>ผู้ถือหุ้นบริษัทใหญ่</t>
  </si>
  <si>
    <t>ของบริษัทย่อย</t>
  </si>
  <si>
    <t>รวม</t>
  </si>
  <si>
    <r>
      <t xml:space="preserve">ยอดคงเหลือ ณ วันที่ </t>
    </r>
    <r>
      <rPr>
        <b/>
        <sz val="12"/>
        <rFont val="Angsana New"/>
        <family val="1"/>
      </rPr>
      <t xml:space="preserve">31 </t>
    </r>
    <r>
      <rPr>
        <b/>
        <sz val="12"/>
        <rFont val="Angsana New"/>
        <family val="1"/>
      </rPr>
      <t xml:space="preserve">ธันวาคม </t>
    </r>
    <r>
      <rPr>
        <b/>
        <sz val="12"/>
        <rFont val="Angsana New"/>
        <family val="1"/>
      </rPr>
      <t>2550</t>
    </r>
  </si>
  <si>
    <t>ขาดทุนสุทธิ</t>
  </si>
  <si>
    <t>เงินปันผลจ่าย</t>
  </si>
  <si>
    <r>
      <t xml:space="preserve">ยอดคงเหลือ ณ วันที่ </t>
    </r>
    <r>
      <rPr>
        <b/>
        <sz val="12"/>
        <rFont val="Angsana New"/>
        <family val="1"/>
      </rPr>
      <t xml:space="preserve">31 </t>
    </r>
    <r>
      <rPr>
        <b/>
        <sz val="12"/>
        <rFont val="Angsana New"/>
        <family val="1"/>
      </rPr>
      <t xml:space="preserve">ธันวาคม </t>
    </r>
    <r>
      <rPr>
        <b/>
        <sz val="12"/>
        <rFont val="Angsana New"/>
        <family val="1"/>
      </rPr>
      <t>2551</t>
    </r>
  </si>
  <si>
    <t>กำไรสุทธิ</t>
  </si>
  <si>
    <t>โอนกำไรสะสมที่ยังไม่ได้จัดสรร</t>
  </si>
  <si>
    <t xml:space="preserve">   เป็นสำรองตามกฎหมาย</t>
  </si>
  <si>
    <t>ส่วนของผู้ถือหุ้นส่วนน้อยของบริษัทย่อยลดลง</t>
  </si>
  <si>
    <r>
      <t xml:space="preserve">ยอดคงเหลือ ณ วันที่ </t>
    </r>
    <r>
      <rPr>
        <b/>
        <sz val="12"/>
        <rFont val="Angsana New"/>
        <family val="1"/>
      </rPr>
      <t xml:space="preserve">31 </t>
    </r>
    <r>
      <rPr>
        <b/>
        <sz val="12"/>
        <rFont val="Angsana New"/>
        <family val="1"/>
      </rPr>
      <t xml:space="preserve">ธันวาคม </t>
    </r>
    <r>
      <rPr>
        <b/>
        <sz val="12"/>
        <rFont val="Angsana New"/>
        <family val="1"/>
      </rPr>
      <t>2552</t>
    </r>
  </si>
  <si>
    <r>
      <t>ศ</t>
    </r>
    <r>
      <rPr>
        <sz val="12"/>
        <rFont val="Angsana New"/>
        <family val="1"/>
      </rPr>
      <t xml:space="preserve">. </t>
    </r>
    <r>
      <rPr>
        <sz val="12"/>
        <rFont val="Angsana New"/>
        <family val="1"/>
      </rPr>
      <t>ดร</t>
    </r>
    <r>
      <rPr>
        <sz val="12"/>
        <rFont val="Angsana New"/>
        <family val="1"/>
      </rPr>
      <t xml:space="preserve">. </t>
    </r>
    <r>
      <rPr>
        <sz val="12"/>
        <rFont val="Angsana New"/>
        <family val="1"/>
      </rPr>
      <t>ไพรัช ธัชยพงษ์</t>
    </r>
  </si>
  <si>
    <r>
      <t>(</t>
    </r>
    <r>
      <rPr>
        <sz val="12"/>
        <rFont val="Angsana New"/>
        <family val="1"/>
      </rPr>
      <t>กรรมการ</t>
    </r>
    <r>
      <rPr>
        <sz val="12"/>
        <rFont val="Angsana New"/>
        <family val="1"/>
      </rPr>
      <t>)</t>
    </r>
  </si>
  <si>
    <t>สำรอง</t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</si>
  <si>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2550</t>
    </r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</si>
  <si>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2551</t>
    </r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</si>
  <si>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2552</t>
    </r>
  </si>
  <si>
    <t>งบกระแสเงินสด</t>
  </si>
  <si>
    <t>2552</t>
  </si>
  <si>
    <t>2551</t>
  </si>
  <si>
    <t>กระแสเงินสดจากกิจกรรมดำเนินงาน</t>
  </si>
  <si>
    <r>
      <t xml:space="preserve">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สุทธิก่อนภาษี</t>
    </r>
  </si>
  <si>
    <r>
      <t xml:space="preserve">รายการปรับกระทบยอดกำไร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ก่อนภาษี</t>
    </r>
  </si>
  <si>
    <r>
      <t xml:space="preserve">   เป็นเงินสดรับ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จ่าย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จากกิจกรรมดำเนินงาน</t>
    </r>
  </si>
  <si>
    <t xml:space="preserve">   ส่วนแบ่งกำไรจากบริษัทร่วม</t>
  </si>
  <si>
    <t xml:space="preserve">   รายได้เงินปันผลรับจากบริษัทร่วม</t>
  </si>
  <si>
    <t xml:space="preserve">   ค่าเสื่อมราคาและค่าตัดจำหน่าย</t>
  </si>
  <si>
    <t>16, 17</t>
  </si>
  <si>
    <t xml:space="preserve">   ตัดจำหน่ายค่าเบี้ยประกัน</t>
  </si>
  <si>
    <r>
      <t xml:space="preserve">   หนี้สูญและหนี้สงสัยจะสูญ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โอนกลับ</t>
    </r>
    <r>
      <rPr>
        <sz val="14"/>
        <rFont val="Angsana New"/>
        <family val="1"/>
      </rPr>
      <t>)</t>
    </r>
  </si>
  <si>
    <t xml:space="preserve">   ค่าเผื่อการลดลงของมูลค่าสินค้าคงเหลือ</t>
  </si>
  <si>
    <r>
      <t xml:space="preserve">   (</t>
    </r>
    <r>
      <rPr>
        <sz val="14"/>
        <rFont val="Angsana New"/>
        <family val="1"/>
      </rPr>
      <t>กำไร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ขาดทุนจากการจำหน่ายอุปกรณ์</t>
    </r>
  </si>
  <si>
    <t xml:space="preserve">   ตัดจำหน่ายดอกเบี้ยรับรอตัดบัญชีเป็นรายได้</t>
  </si>
  <si>
    <t xml:space="preserve">   ตัดจำหน่ายดอกเบี้ยจ่ายรอตัดบัญชีเป็นค่าใช้จ่าย</t>
  </si>
  <si>
    <t xml:space="preserve">   ตัดจำหน่ายรายได้ค่าบริการที่เกี่ยวข้องรอตัดบัญชี</t>
  </si>
  <si>
    <t xml:space="preserve">      เป็นรายได้</t>
  </si>
  <si>
    <t xml:space="preserve">   รายได้ดอกเบี้ย</t>
  </si>
  <si>
    <t>กำไรจากการดำเนินงานก่อนการเปลี่ยนแปลง</t>
  </si>
  <si>
    <t xml:space="preserve">   ของสินทรัพย์และหนี้สินดำเนินงาน</t>
  </si>
  <si>
    <r>
      <t xml:space="preserve">สินทรัพย์ดำเนินงาน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</si>
  <si>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 xml:space="preserve">   ลูกหนี้การค้า</t>
  </si>
  <si>
    <t xml:space="preserve">   รายได้จากการให้บริการที่ยังไม่เรียกเก็บ</t>
  </si>
  <si>
    <t xml:space="preserve">   ลูกหนี้ตามสัญญาเช่าการเงิน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</si>
  <si>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</si>
  <si>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</si>
  <si>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</si>
  <si>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r>
      <t xml:space="preserve">หนี้สินดำเนินงานเพิ่มขึ้น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ลดลง</t>
    </r>
    <r>
      <rPr>
        <sz val="14"/>
        <rFont val="Angsana New"/>
        <family val="1"/>
      </rPr>
      <t>)</t>
    </r>
  </si>
  <si>
    <t xml:space="preserve">   เจ้าหนี้การค้า</t>
  </si>
  <si>
    <t xml:space="preserve">   เจ้าหนี้การค้าที่ยังไม่เรียกเก็บ</t>
  </si>
  <si>
    <t xml:space="preserve">   เจ้าหนี้อื่น</t>
  </si>
  <si>
    <t xml:space="preserve">   รายได้ค่าบริการรับล่วงหน้า</t>
  </si>
  <si>
    <t xml:space="preserve">   ค่าใช้จ่ายค้างจ่าย</t>
  </si>
  <si>
    <t xml:space="preserve">   หนี้สินหมุนเวียนอื่น</t>
  </si>
  <si>
    <r>
      <t xml:space="preserve">เงินสดจาก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กิจกรรมดำเนินงาน</t>
    </r>
  </si>
  <si>
    <t>เงินสดรับจากรายได้ดอกเบี้ย</t>
  </si>
  <si>
    <t>จ่ายภาษีเงินได้นิติบุคคล</t>
  </si>
  <si>
    <r>
      <t xml:space="preserve">เงินสดสุทธิจาก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กิจกรรมดำเนินงาน</t>
    </r>
  </si>
  <si>
    <r>
      <t xml:space="preserve">งบกระแสเงินสด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</si>
  <si>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กระแสเงินสดจากกิจกรรมลงทุน</t>
  </si>
  <si>
    <r>
      <t xml:space="preserve">เงินลงทุนชั่วคราว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</si>
  <si>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>เงินฝากธนาคารและเงินลงทุนระยะสั้นที่ติด</t>
  </si>
  <si>
    <r>
      <t xml:space="preserve">   ภาระค้ำประกัน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</si>
  <si>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>6, 7</t>
  </si>
  <si>
    <t>เงินสดจ่ายเพื่อลงทุนในบริษัทย่อย</t>
  </si>
  <si>
    <t>-</t>
  </si>
  <si>
    <t>ซื้อหุ้นของบริษัทย่อยคืนจากผู้ถือหุ้นส่วนน้อย</t>
  </si>
  <si>
    <t>เงินสดจ่ายเพื่อลงทุนในบริษัทร่วม</t>
  </si>
  <si>
    <t>เงินปันผลรับจากบริษัทร่วม</t>
  </si>
  <si>
    <t>รับชำระเงินให้กู้ยืมแก่กิจการที่เกี่ยวข้องกัน</t>
  </si>
  <si>
    <t>เงินสดจ่ายเพื่อซื้ออุปกรณ์</t>
  </si>
  <si>
    <t>เงินสดจ่ายเพื่อสินทรัพย์ไม่มีตัวตน</t>
  </si>
  <si>
    <t>เงินสดรับจากการจำหน่ายอุปกรณ์</t>
  </si>
  <si>
    <t>เงินสดสุทธิใช้ไปในกิจกรรมลงทุน</t>
  </si>
  <si>
    <t>กระแสเงินสดจากกิจกรรมจัดหาเงิน</t>
  </si>
  <si>
    <t>จ่ายคืนหนี้สินภายใต้สัญญาเช่าการเงิน</t>
  </si>
  <si>
    <t>เงินสดสุทธิใช้ไปในกิจกรรมจัดหาเงิน</t>
  </si>
  <si>
    <r>
      <t xml:space="preserve">เงินสดและรายการเทียบเท่าเงินสดเพิ่มขึ้น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ลดลง</t>
    </r>
    <r>
      <rPr>
        <b/>
        <sz val="14"/>
        <rFont val="Angsana New"/>
        <family val="1"/>
      </rPr>
      <t>)</t>
    </r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</si>
  <si>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</si>
  <si>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</si>
  <si>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รายการที่มิใช่เงินสดที่มีสาระสำคัญ</t>
  </si>
  <si>
    <t>หนี้สินภายใต้สัญญาเช่าการเงินลดลงจาก</t>
  </si>
  <si>
    <t xml:space="preserve">   การคืนยานพาหนะที่เช่า</t>
  </si>
  <si>
    <t>สินทรัพย์ไม่มีตัวตนลดลงจากการโอนไปเป็นลูกหนี้อื่น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</si>
</sst>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_);_(* \(#,##0\);_(* \-??_);_(@_)"/>
    <numFmt numFmtId="166" formatCode="#,##0;\(#,##0\);&quot;- &quot;;@"/>
    <numFmt numFmtId="167" formatCode="_(* #,##0_);_(* \(#,##0\);_(* \-_);_(@_)"/>
    <numFmt numFmtId="168" formatCode="#,##0;\(#,##0\)"/>
    <numFmt numFmtId="169" formatCode="_(* #,##0.00_);_(* \(#,##0.00\);_(* \-??_);_(@_)"/>
    <numFmt numFmtId="170" formatCode="#,##0.00;\(#,##0.00\);&quot;- &quot;;@"/>
    <numFmt numFmtId="171" formatCode="#,##0;\-#,##0"/>
    <numFmt numFmtId="172" formatCode="#,##0.00;\-#,##0.00"/>
    <numFmt numFmtId="173" formatCode="_(* #,##0.00_);_(* \(#,##0.00\);_(* \-_);_(@_)"/>
  </numFmts>
  <fonts count="28">
    <font>
      <sz val="14"/>
      <name val="Cordia Ne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 New"/>
      <family val="1"/>
    </font>
    <font>
      <b/>
      <sz val="14"/>
      <name val="Angsana New"/>
      <family val="1"/>
    </font>
    <font>
      <i/>
      <sz val="14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i/>
      <sz val="12"/>
      <name val="Angsana New"/>
      <family val="1"/>
    </font>
    <font>
      <i/>
      <sz val="12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55">
    <xf numFmtId="164" fontId="0" fillId="0" borderId="0" xfId="0" applyAlignment="1">
      <alignment/>
    </xf>
    <xf numFmtId="164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>
      <alignment horizontal="center" vertical="center"/>
    </xf>
    <xf numFmtId="165" fontId="19" fillId="0" borderId="0" xfId="0" applyNumberFormat="1" applyFont="1" applyFill="1" applyAlignment="1">
      <alignment vertical="center"/>
    </xf>
    <xf numFmtId="166" fontId="19" fillId="0" borderId="0" xfId="0" applyNumberFormat="1" applyFont="1" applyFill="1" applyAlignment="1">
      <alignment vertical="center"/>
    </xf>
    <xf numFmtId="164" fontId="20" fillId="0" borderId="0" xfId="0" applyNumberFormat="1" applyFont="1" applyFill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6" fontId="19" fillId="0" borderId="1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7" fontId="19" fillId="0" borderId="0" xfId="0" applyNumberFormat="1" applyFont="1" applyFill="1" applyAlignment="1">
      <alignment vertical="center"/>
    </xf>
    <xf numFmtId="168" fontId="19" fillId="0" borderId="0" xfId="0" applyNumberFormat="1" applyFont="1" applyFill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167" fontId="19" fillId="0" borderId="0" xfId="15" applyNumberFormat="1" applyFont="1" applyFill="1" applyBorder="1" applyAlignment="1" applyProtection="1">
      <alignment horizontal="center" vertical="center"/>
      <protection/>
    </xf>
    <xf numFmtId="167" fontId="19" fillId="0" borderId="10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167" fontId="19" fillId="0" borderId="12" xfId="0" applyNumberFormat="1" applyFont="1" applyFill="1" applyBorder="1" applyAlignment="1">
      <alignment vertical="center"/>
    </xf>
    <xf numFmtId="164" fontId="19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3" xfId="0" applyNumberFormat="1" applyFont="1" applyFill="1" applyBorder="1" applyAlignment="1">
      <alignment vertical="center"/>
    </xf>
    <xf numFmtId="165" fontId="19" fillId="0" borderId="14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/>
    </xf>
    <xf numFmtId="169" fontId="19" fillId="0" borderId="0" xfId="15" applyFont="1" applyFill="1" applyBorder="1" applyAlignment="1" applyProtection="1">
      <alignment vertical="center"/>
      <protection/>
    </xf>
    <xf numFmtId="165" fontId="19" fillId="0" borderId="0" xfId="0" applyNumberFormat="1" applyFont="1" applyFill="1" applyBorder="1" applyAlignment="1">
      <alignment horizontal="right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7" fontId="19" fillId="0" borderId="15" xfId="0" applyNumberFormat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169" fontId="19" fillId="0" borderId="12" xfId="0" applyNumberFormat="1" applyFont="1" applyFill="1" applyBorder="1" applyAlignment="1">
      <alignment vertical="center"/>
    </xf>
    <xf numFmtId="170" fontId="19" fillId="0" borderId="0" xfId="0" applyNumberFormat="1" applyFont="1" applyFill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164" fontId="24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horizontal="right" vertical="center"/>
    </xf>
    <xf numFmtId="166" fontId="24" fillId="0" borderId="0" xfId="0" applyNumberFormat="1" applyFont="1" applyFill="1" applyAlignment="1">
      <alignment horizontal="right" vertical="center"/>
    </xf>
    <xf numFmtId="164" fontId="24" fillId="0" borderId="0" xfId="0" applyFont="1" applyFill="1" applyAlignment="1">
      <alignment horizontal="right" vertical="center"/>
    </xf>
    <xf numFmtId="164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71" fontId="24" fillId="0" borderId="0" xfId="0" applyNumberFormat="1" applyFont="1" applyFill="1" applyAlignment="1">
      <alignment horizontal="right" vertical="center"/>
    </xf>
    <xf numFmtId="164" fontId="25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right" vertical="center"/>
    </xf>
    <xf numFmtId="166" fontId="24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horizontal="right" vertical="center"/>
    </xf>
    <xf numFmtId="166" fontId="24" fillId="0" borderId="1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vertical="center"/>
    </xf>
    <xf numFmtId="164" fontId="26" fillId="0" borderId="0" xfId="0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 vertical="center"/>
    </xf>
    <xf numFmtId="167" fontId="24" fillId="0" borderId="0" xfId="15" applyNumberFormat="1" applyFont="1" applyFill="1" applyBorder="1" applyAlignment="1" applyProtection="1">
      <alignment vertical="center"/>
      <protection/>
    </xf>
    <xf numFmtId="167" fontId="24" fillId="0" borderId="10" xfId="0" applyNumberFormat="1" applyFont="1" applyFill="1" applyBorder="1" applyAlignment="1">
      <alignment horizontal="center" vertical="center"/>
    </xf>
    <xf numFmtId="167" fontId="24" fillId="0" borderId="10" xfId="15" applyNumberFormat="1" applyFont="1" applyFill="1" applyBorder="1" applyAlignment="1" applyProtection="1">
      <alignment vertical="center"/>
      <protection/>
    </xf>
    <xf numFmtId="167" fontId="24" fillId="0" borderId="16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>
      <alignment horizontal="right" vertical="center"/>
    </xf>
    <xf numFmtId="167" fontId="24" fillId="0" borderId="10" xfId="0" applyNumberFormat="1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horizontal="right" vertical="center"/>
    </xf>
    <xf numFmtId="164" fontId="27" fillId="0" borderId="0" xfId="0" applyFont="1" applyFill="1" applyAlignment="1">
      <alignment horizontal="center" vertical="center"/>
    </xf>
    <xf numFmtId="165" fontId="24" fillId="0" borderId="0" xfId="0" applyNumberFormat="1" applyFont="1" applyFill="1" applyAlignment="1">
      <alignment vertical="center"/>
    </xf>
    <xf numFmtId="166" fontId="24" fillId="0" borderId="0" xfId="0" applyNumberFormat="1" applyFont="1" applyFill="1" applyAlignment="1">
      <alignment vertical="center"/>
    </xf>
    <xf numFmtId="164" fontId="24" fillId="0" borderId="13" xfId="0" applyNumberFormat="1" applyFont="1" applyFill="1" applyBorder="1" applyAlignment="1">
      <alignment vertical="center"/>
    </xf>
    <xf numFmtId="165" fontId="24" fillId="0" borderId="13" xfId="0" applyNumberFormat="1" applyFont="1" applyFill="1" applyBorder="1" applyAlignment="1">
      <alignment vertical="center"/>
    </xf>
    <xf numFmtId="166" fontId="24" fillId="0" borderId="13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right" vertical="center"/>
    </xf>
    <xf numFmtId="166" fontId="25" fillId="0" borderId="0" xfId="0" applyNumberFormat="1" applyFont="1" applyFill="1" applyBorder="1" applyAlignment="1">
      <alignment horizontal="right" vertical="center"/>
    </xf>
    <xf numFmtId="171" fontId="25" fillId="0" borderId="0" xfId="0" applyNumberFormat="1" applyFont="1" applyFill="1" applyBorder="1" applyAlignment="1">
      <alignment horizontal="right" vertical="center"/>
    </xf>
    <xf numFmtId="172" fontId="24" fillId="0" borderId="0" xfId="0" applyNumberFormat="1" applyFont="1" applyFill="1" applyBorder="1" applyAlignment="1">
      <alignment horizontal="right" vertical="center"/>
    </xf>
    <xf numFmtId="164" fontId="19" fillId="0" borderId="0" xfId="0" applyFont="1" applyAlignment="1">
      <alignment/>
    </xf>
    <xf numFmtId="164" fontId="20" fillId="0" borderId="0" xfId="0" applyNumberFormat="1" applyFont="1" applyFill="1" applyAlignment="1">
      <alignment/>
    </xf>
    <xf numFmtId="164" fontId="20" fillId="0" borderId="0" xfId="0" applyFont="1" applyFill="1" applyAlignment="1">
      <alignment/>
    </xf>
    <xf numFmtId="165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171" fontId="19" fillId="0" borderId="0" xfId="0" applyNumberFormat="1" applyFont="1" applyFill="1" applyAlignment="1">
      <alignment horizontal="right"/>
    </xf>
    <xf numFmtId="164" fontId="19" fillId="0" borderId="0" xfId="0" applyFont="1" applyFill="1" applyAlignment="1">
      <alignment/>
    </xf>
    <xf numFmtId="164" fontId="20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/>
    </xf>
    <xf numFmtId="164" fontId="19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71" fontId="19" fillId="0" borderId="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8" fontId="19" fillId="0" borderId="1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7" fontId="19" fillId="0" borderId="0" xfId="15" applyNumberFormat="1" applyFont="1" applyFill="1" applyBorder="1" applyAlignment="1" applyProtection="1">
      <alignment/>
      <protection/>
    </xf>
    <xf numFmtId="167" fontId="19" fillId="0" borderId="10" xfId="0" applyNumberFormat="1" applyFont="1" applyFill="1" applyBorder="1" applyAlignment="1">
      <alignment horizontal="center"/>
    </xf>
    <xf numFmtId="167" fontId="19" fillId="0" borderId="10" xfId="15" applyNumberFormat="1" applyFont="1" applyFill="1" applyBorder="1" applyAlignment="1" applyProtection="1">
      <alignment/>
      <protection/>
    </xf>
    <xf numFmtId="167" fontId="19" fillId="0" borderId="10" xfId="0" applyNumberFormat="1" applyFont="1" applyFill="1" applyBorder="1" applyAlignment="1">
      <alignment horizontal="right"/>
    </xf>
    <xf numFmtId="167" fontId="19" fillId="0" borderId="16" xfId="0" applyNumberFormat="1" applyFont="1" applyFill="1" applyBorder="1" applyAlignment="1">
      <alignment horizontal="right"/>
    </xf>
    <xf numFmtId="164" fontId="19" fillId="0" borderId="0" xfId="0" applyFont="1" applyFill="1" applyBorder="1" applyAlignment="1">
      <alignment vertical="center"/>
    </xf>
    <xf numFmtId="167" fontId="19" fillId="0" borderId="12" xfId="0" applyNumberFormat="1" applyFont="1" applyFill="1" applyBorder="1" applyAlignment="1">
      <alignment horizontal="right"/>
    </xf>
    <xf numFmtId="167" fontId="19" fillId="0" borderId="0" xfId="0" applyNumberFormat="1" applyFont="1" applyAlignment="1">
      <alignment/>
    </xf>
    <xf numFmtId="164" fontId="19" fillId="0" borderId="0" xfId="0" applyFont="1" applyFill="1" applyAlignment="1">
      <alignment horizontal="center"/>
    </xf>
    <xf numFmtId="167" fontId="19" fillId="0" borderId="0" xfId="0" applyNumberFormat="1" applyFont="1" applyFill="1" applyAlignment="1">
      <alignment horizontal="right"/>
    </xf>
    <xf numFmtId="173" fontId="19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/>
    </xf>
    <xf numFmtId="173" fontId="19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4" fontId="19" fillId="0" borderId="0" xfId="0" applyFont="1" applyFill="1" applyAlignment="1">
      <alignment horizontal="right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/>
    </xf>
    <xf numFmtId="173" fontId="19" fillId="0" borderId="0" xfId="0" applyNumberFormat="1" applyFont="1" applyFill="1" applyBorder="1" applyAlignment="1">
      <alignment/>
    </xf>
    <xf numFmtId="173" fontId="19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center"/>
    </xf>
    <xf numFmtId="173" fontId="19" fillId="0" borderId="10" xfId="0" applyNumberFormat="1" applyFont="1" applyFill="1" applyBorder="1" applyAlignment="1">
      <alignment horizontal="center"/>
    </xf>
    <xf numFmtId="173" fontId="19" fillId="0" borderId="0" xfId="0" applyNumberFormat="1" applyFont="1" applyFill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173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left" indent="1"/>
    </xf>
    <xf numFmtId="164" fontId="21" fillId="0" borderId="0" xfId="0" applyFont="1" applyFill="1" applyAlignment="1">
      <alignment horizontal="center"/>
    </xf>
    <xf numFmtId="164" fontId="19" fillId="0" borderId="0" xfId="0" applyFont="1" applyFill="1" applyAlignment="1">
      <alignment horizontal="left" indent="1"/>
    </xf>
    <xf numFmtId="168" fontId="19" fillId="0" borderId="0" xfId="0" applyNumberFormat="1" applyFont="1" applyFill="1" applyAlignment="1">
      <alignment horizontal="left"/>
    </xf>
    <xf numFmtId="167" fontId="19" fillId="0" borderId="15" xfId="0" applyNumberFormat="1" applyFont="1" applyFill="1" applyBorder="1" applyAlignment="1">
      <alignment horizontal="right"/>
    </xf>
    <xf numFmtId="167" fontId="19" fillId="0" borderId="11" xfId="0" applyNumberFormat="1" applyFont="1" applyFill="1" applyBorder="1" applyAlignment="1">
      <alignment horizontal="right"/>
    </xf>
    <xf numFmtId="164" fontId="19" fillId="0" borderId="0" xfId="0" applyFont="1" applyFill="1" applyAlignment="1">
      <alignment horizontal="justify"/>
    </xf>
    <xf numFmtId="167" fontId="19" fillId="0" borderId="0" xfId="0" applyNumberFormat="1" applyFont="1" applyFill="1" applyAlignment="1">
      <alignment horizontal="justify"/>
    </xf>
    <xf numFmtId="173" fontId="19" fillId="0" borderId="0" xfId="0" applyNumberFormat="1" applyFont="1" applyFill="1" applyAlignment="1">
      <alignment horizontal="justify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nticha.damrongrit\My%20Documents\JOB\INET%20Group\INET\INET_30.06.08\&#3591;&#3610;&#3585;&#3634;&#3619;&#3648;&#3591;&#3636;&#3609;%20Q2%202008_C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</sheetNames>
    <sheetDataSet>
      <sheetData sheetId="0">
        <row r="34">
          <cell r="A34" t="str">
            <v>หมายเหตุประกอบงบการเงินเป็นส่วนหนึ่งของงบการเงินนี้</v>
          </cell>
        </row>
        <row r="74">
          <cell r="A74" t="str">
            <v>หมายเหตุประกอบงบการเงินเป็นส่วนหนึ่งของงบการเงินนี้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21" customHeight="1"/>
  <cols>
    <col min="1" max="1" width="43.28125" style="1" customWidth="1"/>
    <col min="2" max="2" width="7.57421875" style="2" customWidth="1"/>
    <col min="3" max="3" width="1.28515625" style="1" customWidth="1"/>
    <col min="4" max="4" width="12.7109375" style="3" customWidth="1"/>
    <col min="5" max="5" width="0.71875" style="4" customWidth="1"/>
    <col min="6" max="6" width="12.7109375" style="3" customWidth="1"/>
    <col min="7" max="7" width="0.71875" style="4" customWidth="1"/>
    <col min="8" max="8" width="12.7109375" style="3" customWidth="1"/>
    <col min="9" max="9" width="0.71875" style="4" customWidth="1"/>
    <col min="10" max="10" width="12.7109375" style="3" customWidth="1"/>
    <col min="11" max="11" width="14.8515625" style="1" customWidth="1"/>
    <col min="12" max="16384" width="9.140625" style="1" customWidth="1"/>
  </cols>
  <sheetData>
    <row r="1" ht="21" customHeight="1">
      <c r="A1" s="5" t="s">
        <v>0</v>
      </c>
    </row>
    <row r="2" ht="21" customHeight="1">
      <c r="A2" s="5" t="s">
        <v>1</v>
      </c>
    </row>
    <row r="3" spans="1:10" ht="21" customHeight="1">
      <c r="A3" s="6" t="s">
        <v>2</v>
      </c>
      <c r="B3" s="7"/>
      <c r="C3" s="8"/>
      <c r="D3" s="9"/>
      <c r="E3" s="10"/>
      <c r="F3" s="9"/>
      <c r="G3" s="10"/>
      <c r="H3" s="9"/>
      <c r="I3" s="10"/>
      <c r="J3" s="9"/>
    </row>
    <row r="4" spans="4:10" ht="21" customHeight="1">
      <c r="D4" s="9"/>
      <c r="E4" s="11"/>
      <c r="F4" s="11"/>
      <c r="G4" s="11"/>
      <c r="H4" s="11"/>
      <c r="I4" s="11"/>
      <c r="J4" s="12" t="s">
        <v>3</v>
      </c>
    </row>
    <row r="5" spans="4:10" ht="21" customHeight="1">
      <c r="D5" s="13" t="s">
        <v>4</v>
      </c>
      <c r="E5" s="13"/>
      <c r="F5" s="13"/>
      <c r="G5" s="14"/>
      <c r="H5" s="13" t="s">
        <v>5</v>
      </c>
      <c r="I5" s="13"/>
      <c r="J5" s="13"/>
    </row>
    <row r="6" spans="2:10" ht="21" customHeight="1">
      <c r="B6" s="15" t="s">
        <v>6</v>
      </c>
      <c r="D6" s="15">
        <v>2552</v>
      </c>
      <c r="E6" s="14"/>
      <c r="F6" s="15">
        <v>2551</v>
      </c>
      <c r="G6" s="14"/>
      <c r="H6" s="15">
        <v>2552</v>
      </c>
      <c r="I6" s="14"/>
      <c r="J6" s="15">
        <v>2551</v>
      </c>
    </row>
    <row r="7" spans="1:10" s="1" customFormat="1" ht="21" customHeight="1">
      <c r="A7" s="5" t="s">
        <v>7</v>
      </c>
      <c r="B7" s="2"/>
      <c r="I7" s="4"/>
      <c r="J7" s="3"/>
    </row>
    <row r="8" ht="21" customHeight="1">
      <c r="A8" s="5" t="s">
        <v>8</v>
      </c>
    </row>
    <row r="9" spans="1:11" ht="21" customHeight="1">
      <c r="A9" s="1" t="s">
        <v>9</v>
      </c>
      <c r="B9" s="16">
        <v>6</v>
      </c>
      <c r="D9" s="17">
        <v>227172876</v>
      </c>
      <c r="E9" s="17"/>
      <c r="F9" s="17">
        <v>48706200</v>
      </c>
      <c r="G9" s="17"/>
      <c r="H9" s="17">
        <v>226926986</v>
      </c>
      <c r="I9" s="17"/>
      <c r="J9" s="17">
        <v>48354967</v>
      </c>
      <c r="K9" s="18"/>
    </row>
    <row r="10" spans="1:11" ht="21" customHeight="1">
      <c r="A10" s="1" t="s">
        <v>10</v>
      </c>
      <c r="B10" s="16">
        <v>7</v>
      </c>
      <c r="D10" s="17">
        <v>173561576</v>
      </c>
      <c r="E10" s="17"/>
      <c r="F10" s="17">
        <v>204078350</v>
      </c>
      <c r="G10" s="17"/>
      <c r="H10" s="17">
        <v>173561576</v>
      </c>
      <c r="I10" s="17"/>
      <c r="J10" s="17">
        <v>204078350</v>
      </c>
      <c r="K10" s="18"/>
    </row>
    <row r="11" spans="1:11" ht="21" customHeight="1">
      <c r="A11" s="1" t="s">
        <v>11</v>
      </c>
      <c r="B11" s="16"/>
      <c r="D11" s="17"/>
      <c r="E11" s="17"/>
      <c r="F11" s="17"/>
      <c r="G11" s="17"/>
      <c r="H11" s="17"/>
      <c r="I11" s="17"/>
      <c r="J11" s="17"/>
      <c r="K11" s="18"/>
    </row>
    <row r="12" spans="1:11" ht="21" customHeight="1">
      <c r="A12" s="1" t="s">
        <v>12</v>
      </c>
      <c r="B12" s="16" t="s">
        <v>13</v>
      </c>
      <c r="D12" s="19">
        <v>10943684</v>
      </c>
      <c r="E12" s="17"/>
      <c r="F12" s="19">
        <v>6033412</v>
      </c>
      <c r="G12" s="17"/>
      <c r="H12" s="17">
        <v>10953465</v>
      </c>
      <c r="I12" s="17"/>
      <c r="J12" s="17">
        <v>6038230</v>
      </c>
      <c r="K12" s="18"/>
    </row>
    <row r="13" spans="1:11" ht="21" customHeight="1">
      <c r="A13" s="1" t="s">
        <v>14</v>
      </c>
      <c r="B13" s="16">
        <v>9</v>
      </c>
      <c r="D13" s="19">
        <v>43463933</v>
      </c>
      <c r="E13" s="17"/>
      <c r="F13" s="19">
        <v>104534230</v>
      </c>
      <c r="G13" s="17"/>
      <c r="H13" s="17">
        <v>43463933</v>
      </c>
      <c r="I13" s="17"/>
      <c r="J13" s="17">
        <v>104534230</v>
      </c>
      <c r="K13" s="18"/>
    </row>
    <row r="14" spans="1:11" ht="21" customHeight="1">
      <c r="A14" s="1" t="s">
        <v>15</v>
      </c>
      <c r="B14" s="16" t="s">
        <v>16</v>
      </c>
      <c r="D14" s="17">
        <v>141620167</v>
      </c>
      <c r="E14" s="17"/>
      <c r="F14" s="17">
        <v>270268597</v>
      </c>
      <c r="G14" s="17"/>
      <c r="H14" s="17">
        <v>141620167</v>
      </c>
      <c r="I14" s="17"/>
      <c r="J14" s="17">
        <v>270268597</v>
      </c>
      <c r="K14" s="18"/>
    </row>
    <row r="15" spans="1:11" ht="21" customHeight="1">
      <c r="A15" s="1" t="s">
        <v>17</v>
      </c>
      <c r="B15" s="16">
        <v>11</v>
      </c>
      <c r="D15" s="20">
        <v>0</v>
      </c>
      <c r="E15" s="17"/>
      <c r="F15" s="20">
        <v>0</v>
      </c>
      <c r="G15" s="17"/>
      <c r="H15" s="17">
        <v>0</v>
      </c>
      <c r="I15" s="17"/>
      <c r="J15" s="17">
        <v>0</v>
      </c>
      <c r="K15" s="18"/>
    </row>
    <row r="16" spans="1:11" ht="21" customHeight="1">
      <c r="A16" s="1" t="s">
        <v>18</v>
      </c>
      <c r="B16" s="16">
        <v>12</v>
      </c>
      <c r="D16" s="17">
        <v>0</v>
      </c>
      <c r="E16" s="17"/>
      <c r="F16" s="17">
        <v>6011303</v>
      </c>
      <c r="G16" s="17"/>
      <c r="H16" s="17">
        <v>0</v>
      </c>
      <c r="I16" s="17"/>
      <c r="J16" s="17">
        <v>6011303</v>
      </c>
      <c r="K16" s="18"/>
    </row>
    <row r="17" spans="1:11" ht="21" customHeight="1">
      <c r="A17" s="1" t="s">
        <v>19</v>
      </c>
      <c r="B17" s="16">
        <v>13</v>
      </c>
      <c r="D17" s="17">
        <v>910907</v>
      </c>
      <c r="E17" s="17"/>
      <c r="F17" s="17">
        <v>6259398</v>
      </c>
      <c r="G17" s="17"/>
      <c r="H17" s="17">
        <v>910907</v>
      </c>
      <c r="I17" s="17"/>
      <c r="J17" s="17">
        <v>6259398</v>
      </c>
      <c r="K17" s="18"/>
    </row>
    <row r="18" spans="1:11" ht="21" customHeight="1">
      <c r="A18" s="1" t="s">
        <v>20</v>
      </c>
      <c r="B18" s="16"/>
      <c r="D18" s="21">
        <v>41715613</v>
      </c>
      <c r="E18" s="19"/>
      <c r="F18" s="21">
        <v>43156583</v>
      </c>
      <c r="G18" s="19"/>
      <c r="H18" s="17">
        <v>41380713</v>
      </c>
      <c r="I18" s="17"/>
      <c r="J18" s="17">
        <v>42977585</v>
      </c>
      <c r="K18" s="18"/>
    </row>
    <row r="19" spans="1:11" ht="21" customHeight="1">
      <c r="A19" s="5" t="s">
        <v>21</v>
      </c>
      <c r="D19" s="21">
        <f>SUM(D9:D18)</f>
        <v>639388756</v>
      </c>
      <c r="E19" s="19"/>
      <c r="F19" s="21">
        <f>SUM(F9:F18)</f>
        <v>689048073</v>
      </c>
      <c r="G19" s="19"/>
      <c r="H19" s="22">
        <f>SUM(H9:H18)</f>
        <v>638817747</v>
      </c>
      <c r="I19" s="17"/>
      <c r="J19" s="22">
        <f>SUM(J9:J18)</f>
        <v>688522660</v>
      </c>
      <c r="K19" s="18"/>
    </row>
    <row r="20" spans="1:10" ht="21" customHeight="1">
      <c r="A20" s="5" t="s">
        <v>22</v>
      </c>
      <c r="D20" s="17"/>
      <c r="E20" s="19"/>
      <c r="F20" s="17"/>
      <c r="G20" s="19"/>
      <c r="H20" s="17"/>
      <c r="I20" s="17"/>
      <c r="J20" s="17"/>
    </row>
    <row r="21" spans="1:10" ht="21" customHeight="1">
      <c r="A21" s="1" t="s">
        <v>23</v>
      </c>
      <c r="D21" s="17"/>
      <c r="E21" s="19"/>
      <c r="F21" s="17"/>
      <c r="G21" s="19"/>
      <c r="H21" s="17"/>
      <c r="I21" s="17"/>
      <c r="J21" s="17"/>
    </row>
    <row r="22" spans="1:11" ht="21" customHeight="1">
      <c r="A22" s="1" t="s">
        <v>24</v>
      </c>
      <c r="B22" s="16">
        <v>12</v>
      </c>
      <c r="D22" s="17">
        <v>2412000</v>
      </c>
      <c r="E22" s="19"/>
      <c r="F22" s="17">
        <v>0</v>
      </c>
      <c r="G22" s="19"/>
      <c r="H22" s="17">
        <v>2412000</v>
      </c>
      <c r="I22" s="17"/>
      <c r="J22" s="17">
        <v>0</v>
      </c>
      <c r="K22" s="18"/>
    </row>
    <row r="23" spans="1:11" ht="21" customHeight="1">
      <c r="A23" s="1" t="s">
        <v>25</v>
      </c>
      <c r="B23" s="16">
        <v>14</v>
      </c>
      <c r="D23" s="17">
        <v>0</v>
      </c>
      <c r="E23" s="19"/>
      <c r="F23" s="17">
        <v>0</v>
      </c>
      <c r="G23" s="19"/>
      <c r="H23" s="17">
        <v>4999960</v>
      </c>
      <c r="I23" s="17"/>
      <c r="J23" s="17">
        <v>4999930</v>
      </c>
      <c r="K23" s="18"/>
    </row>
    <row r="24" spans="1:11" ht="21" customHeight="1">
      <c r="A24" s="1" t="s">
        <v>26</v>
      </c>
      <c r="B24" s="16">
        <v>15</v>
      </c>
      <c r="D24" s="17">
        <v>31520523</v>
      </c>
      <c r="E24" s="19"/>
      <c r="F24" s="17">
        <v>20522489</v>
      </c>
      <c r="G24" s="19"/>
      <c r="H24" s="17">
        <v>19999900</v>
      </c>
      <c r="I24" s="17"/>
      <c r="J24" s="17">
        <v>3999940</v>
      </c>
      <c r="K24" s="18"/>
    </row>
    <row r="25" spans="1:11" ht="21" customHeight="1">
      <c r="A25" s="1" t="s">
        <v>27</v>
      </c>
      <c r="B25" s="16">
        <v>16</v>
      </c>
      <c r="D25" s="17">
        <v>52997488</v>
      </c>
      <c r="E25" s="19"/>
      <c r="F25" s="17">
        <v>42450878</v>
      </c>
      <c r="G25" s="19"/>
      <c r="H25" s="17">
        <v>50914219</v>
      </c>
      <c r="I25" s="17"/>
      <c r="J25" s="17">
        <v>40362537</v>
      </c>
      <c r="K25" s="18"/>
    </row>
    <row r="26" spans="1:11" ht="21" customHeight="1">
      <c r="A26" s="1" t="s">
        <v>28</v>
      </c>
      <c r="B26" s="16">
        <v>17</v>
      </c>
      <c r="D26" s="17">
        <v>15978918</v>
      </c>
      <c r="E26" s="19"/>
      <c r="F26" s="17">
        <v>43118011</v>
      </c>
      <c r="G26" s="19"/>
      <c r="H26" s="17">
        <v>15972199</v>
      </c>
      <c r="I26" s="17"/>
      <c r="J26" s="17">
        <v>43108727</v>
      </c>
      <c r="K26" s="18"/>
    </row>
    <row r="27" spans="1:11" ht="21" customHeight="1">
      <c r="A27" s="1" t="s">
        <v>29</v>
      </c>
      <c r="B27" s="16">
        <v>18</v>
      </c>
      <c r="D27" s="17">
        <v>25338135</v>
      </c>
      <c r="E27" s="19"/>
      <c r="F27" s="17">
        <v>27714514</v>
      </c>
      <c r="G27" s="19"/>
      <c r="H27" s="17">
        <v>25338135</v>
      </c>
      <c r="I27" s="19"/>
      <c r="J27" s="17">
        <v>27714514</v>
      </c>
      <c r="K27" s="18"/>
    </row>
    <row r="28" spans="1:11" ht="21" customHeight="1">
      <c r="A28" s="1" t="s">
        <v>30</v>
      </c>
      <c r="B28" s="16"/>
      <c r="D28" s="21">
        <v>17685870</v>
      </c>
      <c r="E28" s="19"/>
      <c r="F28" s="21">
        <v>18025393</v>
      </c>
      <c r="G28" s="19"/>
      <c r="H28" s="21">
        <v>17685870</v>
      </c>
      <c r="I28" s="17"/>
      <c r="J28" s="21">
        <v>18025393</v>
      </c>
      <c r="K28" s="18"/>
    </row>
    <row r="29" spans="1:10" ht="21" customHeight="1">
      <c r="A29" s="5" t="s">
        <v>31</v>
      </c>
      <c r="D29" s="21">
        <f>SUM(D21:D28)</f>
        <v>145932934</v>
      </c>
      <c r="E29" s="19"/>
      <c r="F29" s="21">
        <f>SUM(F21:F28)</f>
        <v>151831285</v>
      </c>
      <c r="G29" s="19"/>
      <c r="H29" s="21">
        <f>SUM(H21:H28)</f>
        <v>137322283</v>
      </c>
      <c r="I29" s="17"/>
      <c r="J29" s="21">
        <f>SUM(J21:J28)</f>
        <v>138211041</v>
      </c>
    </row>
    <row r="30" spans="1:10" ht="21" customHeight="1">
      <c r="A30" s="5" t="s">
        <v>32</v>
      </c>
      <c r="D30" s="23">
        <f>SUM(D19,D29)</f>
        <v>785321690</v>
      </c>
      <c r="E30" s="19"/>
      <c r="F30" s="23">
        <f>SUM(F19,F29)</f>
        <v>840879358</v>
      </c>
      <c r="G30" s="19"/>
      <c r="H30" s="23">
        <f>SUM(H19,H29)</f>
        <v>776140030</v>
      </c>
      <c r="I30" s="19"/>
      <c r="J30" s="23">
        <f>SUM(J19,J29)</f>
        <v>826733701</v>
      </c>
    </row>
    <row r="32" ht="21" customHeight="1">
      <c r="A32" s="8" t="s">
        <v>33</v>
      </c>
    </row>
    <row r="33" ht="21" customHeight="1">
      <c r="A33" s="8"/>
    </row>
    <row r="34" ht="21" customHeight="1">
      <c r="A34" s="8"/>
    </row>
    <row r="35" spans="1:10" ht="21" customHeight="1">
      <c r="A35" s="24"/>
      <c r="F35" s="25"/>
      <c r="G35" s="26"/>
      <c r="H35" s="25"/>
      <c r="I35" s="26"/>
      <c r="J35" s="25"/>
    </row>
    <row r="36" spans="1:10" ht="21" customHeight="1">
      <c r="A36" s="7" t="s">
        <v>34</v>
      </c>
      <c r="F36" s="27" t="s">
        <v>35</v>
      </c>
      <c r="G36" s="27"/>
      <c r="H36" s="27"/>
      <c r="I36" s="27"/>
      <c r="J36" s="27"/>
    </row>
    <row r="37" spans="1:10" ht="21" customHeight="1">
      <c r="A37" s="28" t="s">
        <v>36</v>
      </c>
      <c r="F37" s="29" t="s">
        <v>36</v>
      </c>
      <c r="G37" s="29"/>
      <c r="H37" s="29"/>
      <c r="I37" s="29"/>
      <c r="J37" s="29"/>
    </row>
    <row r="38" ht="21" customHeight="1">
      <c r="A38" s="5" t="s">
        <v>0</v>
      </c>
    </row>
    <row r="39" spans="1:10" ht="21" customHeight="1">
      <c r="A39" s="6" t="s">
        <v>37</v>
      </c>
      <c r="B39" s="7"/>
      <c r="C39" s="8"/>
      <c r="D39" s="9"/>
      <c r="E39" s="10"/>
      <c r="F39" s="9"/>
      <c r="G39" s="10"/>
      <c r="H39" s="9"/>
      <c r="I39" s="10"/>
      <c r="J39" s="9"/>
    </row>
    <row r="40" spans="1:10" ht="21" customHeight="1">
      <c r="A40" s="6" t="s">
        <v>2</v>
      </c>
      <c r="B40" s="7"/>
      <c r="C40" s="8"/>
      <c r="D40" s="9"/>
      <c r="E40" s="10"/>
      <c r="F40" s="9"/>
      <c r="G40" s="10"/>
      <c r="H40" s="9"/>
      <c r="I40" s="10"/>
      <c r="J40" s="9"/>
    </row>
    <row r="41" spans="4:10" ht="21" customHeight="1">
      <c r="D41" s="30"/>
      <c r="E41" s="30"/>
      <c r="F41" s="30"/>
      <c r="G41" s="30"/>
      <c r="H41" s="30"/>
      <c r="I41" s="30"/>
      <c r="J41" s="12" t="s">
        <v>3</v>
      </c>
    </row>
    <row r="42" spans="4:10" ht="21" customHeight="1">
      <c r="D42" s="13" t="s">
        <v>4</v>
      </c>
      <c r="E42" s="13"/>
      <c r="F42" s="13"/>
      <c r="G42" s="14"/>
      <c r="H42" s="13" t="s">
        <v>5</v>
      </c>
      <c r="I42" s="13"/>
      <c r="J42" s="13"/>
    </row>
    <row r="43" spans="2:10" ht="21" customHeight="1">
      <c r="B43" s="15" t="s">
        <v>6</v>
      </c>
      <c r="D43" s="15">
        <v>2552</v>
      </c>
      <c r="E43" s="14"/>
      <c r="F43" s="15">
        <v>2551</v>
      </c>
      <c r="G43" s="14"/>
      <c r="H43" s="15">
        <v>2552</v>
      </c>
      <c r="I43" s="14"/>
      <c r="J43" s="15">
        <v>2551</v>
      </c>
    </row>
    <row r="44" ht="21" customHeight="1">
      <c r="A44" s="5" t="s">
        <v>38</v>
      </c>
    </row>
    <row r="45" ht="21" customHeight="1">
      <c r="A45" s="5" t="s">
        <v>39</v>
      </c>
    </row>
    <row r="46" spans="1:11" ht="21" customHeight="1">
      <c r="A46" s="1" t="s">
        <v>40</v>
      </c>
      <c r="J46" s="9"/>
      <c r="K46" s="18"/>
    </row>
    <row r="47" spans="1:11" ht="21" customHeight="1">
      <c r="A47" s="1" t="s">
        <v>12</v>
      </c>
      <c r="B47" s="16">
        <v>8.2</v>
      </c>
      <c r="D47" s="19">
        <v>6377039</v>
      </c>
      <c r="E47" s="17"/>
      <c r="F47" s="19">
        <v>9680927</v>
      </c>
      <c r="G47" s="17"/>
      <c r="H47" s="19">
        <v>7652290</v>
      </c>
      <c r="I47" s="17"/>
      <c r="J47" s="19">
        <v>9868501</v>
      </c>
      <c r="K47" s="18"/>
    </row>
    <row r="48" spans="1:11" ht="21" customHeight="1">
      <c r="A48" s="1" t="s">
        <v>14</v>
      </c>
      <c r="D48" s="19">
        <v>91028747</v>
      </c>
      <c r="E48" s="17"/>
      <c r="F48" s="19">
        <v>114865725</v>
      </c>
      <c r="G48" s="17"/>
      <c r="H48" s="19">
        <v>90165960</v>
      </c>
      <c r="I48" s="17"/>
      <c r="J48" s="19">
        <v>114834152</v>
      </c>
      <c r="K48" s="18"/>
    </row>
    <row r="49" spans="1:11" ht="21" customHeight="1">
      <c r="A49" s="1" t="s">
        <v>41</v>
      </c>
      <c r="D49" s="19">
        <v>33027877</v>
      </c>
      <c r="E49" s="17"/>
      <c r="F49" s="19">
        <v>65163493</v>
      </c>
      <c r="G49" s="17"/>
      <c r="H49" s="19">
        <v>33027877</v>
      </c>
      <c r="I49" s="17"/>
      <c r="J49" s="19">
        <v>65163493</v>
      </c>
      <c r="K49" s="18"/>
    </row>
    <row r="50" spans="1:11" ht="21" customHeight="1">
      <c r="A50" s="1" t="s">
        <v>42</v>
      </c>
      <c r="B50" s="16"/>
      <c r="D50" s="17">
        <v>16976220</v>
      </c>
      <c r="E50" s="17"/>
      <c r="F50" s="17">
        <v>11242477</v>
      </c>
      <c r="G50" s="17"/>
      <c r="H50" s="19">
        <v>16952576</v>
      </c>
      <c r="I50" s="17"/>
      <c r="J50" s="19">
        <v>11236000</v>
      </c>
      <c r="K50" s="18"/>
    </row>
    <row r="51" spans="1:11" ht="21" customHeight="1">
      <c r="A51" s="1" t="s">
        <v>43</v>
      </c>
      <c r="B51" s="16"/>
      <c r="D51" s="17">
        <v>8214327</v>
      </c>
      <c r="E51" s="17"/>
      <c r="F51" s="17">
        <v>11564103</v>
      </c>
      <c r="G51" s="17"/>
      <c r="H51" s="19">
        <v>8214327</v>
      </c>
      <c r="I51" s="17"/>
      <c r="J51" s="19">
        <v>11564103</v>
      </c>
      <c r="K51" s="18"/>
    </row>
    <row r="52" spans="1:11" ht="21" customHeight="1">
      <c r="A52" s="1" t="s">
        <v>44</v>
      </c>
      <c r="B52" s="16"/>
      <c r="D52" s="17">
        <v>8851253</v>
      </c>
      <c r="E52" s="19"/>
      <c r="F52" s="17">
        <v>4536794</v>
      </c>
      <c r="G52" s="19"/>
      <c r="H52" s="19">
        <v>8786401</v>
      </c>
      <c r="I52" s="17"/>
      <c r="J52" s="19">
        <v>4483794</v>
      </c>
      <c r="K52" s="18"/>
    </row>
    <row r="53" spans="1:11" ht="21" customHeight="1">
      <c r="A53" s="1" t="s">
        <v>45</v>
      </c>
      <c r="B53" s="16"/>
      <c r="D53" s="21">
        <v>9586525</v>
      </c>
      <c r="E53" s="19"/>
      <c r="F53" s="21">
        <v>12295940</v>
      </c>
      <c r="G53" s="19"/>
      <c r="H53" s="21">
        <v>9480901</v>
      </c>
      <c r="I53" s="17"/>
      <c r="J53" s="21">
        <v>12277965</v>
      </c>
      <c r="K53" s="18"/>
    </row>
    <row r="54" spans="1:11" ht="21" customHeight="1">
      <c r="A54" s="5" t="s">
        <v>46</v>
      </c>
      <c r="B54" s="16"/>
      <c r="D54" s="21">
        <f>SUM(D47:D53)</f>
        <v>174061988</v>
      </c>
      <c r="E54" s="19"/>
      <c r="F54" s="21">
        <f>SUM(F47:F53)</f>
        <v>229349459</v>
      </c>
      <c r="G54" s="19"/>
      <c r="H54" s="21">
        <f>SUM(H47:H53)</f>
        <v>174280332</v>
      </c>
      <c r="I54" s="17"/>
      <c r="J54" s="21">
        <f>SUM(J47:J53)</f>
        <v>229428008</v>
      </c>
      <c r="K54" s="18"/>
    </row>
    <row r="55" spans="1:11" ht="21" customHeight="1">
      <c r="A55" s="5" t="s">
        <v>47</v>
      </c>
      <c r="B55" s="16"/>
      <c r="D55" s="17"/>
      <c r="E55" s="19"/>
      <c r="F55" s="17"/>
      <c r="G55" s="19"/>
      <c r="H55" s="17"/>
      <c r="I55" s="17"/>
      <c r="J55" s="17"/>
      <c r="K55" s="18"/>
    </row>
    <row r="56" spans="1:11" ht="21" customHeight="1">
      <c r="A56" s="1" t="s">
        <v>48</v>
      </c>
      <c r="D56" s="21">
        <v>306870</v>
      </c>
      <c r="E56" s="19"/>
      <c r="F56" s="21">
        <v>286870</v>
      </c>
      <c r="G56" s="19"/>
      <c r="H56" s="21">
        <v>306870</v>
      </c>
      <c r="I56" s="19"/>
      <c r="J56" s="21">
        <v>286870</v>
      </c>
      <c r="K56" s="18"/>
    </row>
    <row r="57" spans="1:11" ht="21" customHeight="1">
      <c r="A57" s="5" t="s">
        <v>49</v>
      </c>
      <c r="D57" s="21">
        <f>SUM(D56)</f>
        <v>306870</v>
      </c>
      <c r="E57" s="19"/>
      <c r="F57" s="21">
        <f>SUM(F56)</f>
        <v>286870</v>
      </c>
      <c r="G57" s="19"/>
      <c r="H57" s="21">
        <f>SUM(H56)</f>
        <v>306870</v>
      </c>
      <c r="I57" s="19"/>
      <c r="J57" s="21">
        <f>SUM(J56)</f>
        <v>286870</v>
      </c>
      <c r="K57" s="18"/>
    </row>
    <row r="58" spans="1:11" ht="21" customHeight="1">
      <c r="A58" s="5" t="s">
        <v>50</v>
      </c>
      <c r="D58" s="21">
        <f>D57+D54</f>
        <v>174368858</v>
      </c>
      <c r="E58" s="19"/>
      <c r="F58" s="21">
        <f>F57+F54</f>
        <v>229636329</v>
      </c>
      <c r="G58" s="19"/>
      <c r="H58" s="21">
        <f>H57+H54</f>
        <v>174587202</v>
      </c>
      <c r="I58" s="19"/>
      <c r="J58" s="21">
        <f>J57+J54</f>
        <v>229714878</v>
      </c>
      <c r="K58" s="18"/>
    </row>
    <row r="59" spans="1:11" ht="21" customHeight="1">
      <c r="A59" s="5" t="s">
        <v>51</v>
      </c>
      <c r="D59" s="17"/>
      <c r="E59" s="19"/>
      <c r="F59" s="17"/>
      <c r="G59" s="19"/>
      <c r="H59" s="17"/>
      <c r="I59" s="17"/>
      <c r="J59" s="17"/>
      <c r="K59" s="18"/>
    </row>
    <row r="60" spans="1:11" ht="21" customHeight="1">
      <c r="A60" s="1" t="s">
        <v>52</v>
      </c>
      <c r="D60" s="17"/>
      <c r="E60" s="19"/>
      <c r="F60" s="17"/>
      <c r="G60" s="19"/>
      <c r="H60" s="17"/>
      <c r="I60" s="17"/>
      <c r="J60" s="17"/>
      <c r="K60" s="18"/>
    </row>
    <row r="61" spans="1:11" ht="21" customHeight="1">
      <c r="A61" s="1" t="s">
        <v>53</v>
      </c>
      <c r="D61" s="17"/>
      <c r="E61" s="19"/>
      <c r="F61" s="17"/>
      <c r="G61" s="19"/>
      <c r="H61" s="17"/>
      <c r="I61" s="17"/>
      <c r="J61" s="17"/>
      <c r="K61" s="18"/>
    </row>
    <row r="62" spans="1:11" ht="21" customHeight="1">
      <c r="A62" s="1" t="s">
        <v>54</v>
      </c>
      <c r="D62" s="23">
        <v>333333333</v>
      </c>
      <c r="E62" s="19"/>
      <c r="F62" s="23">
        <v>333333333</v>
      </c>
      <c r="G62" s="19"/>
      <c r="H62" s="23">
        <v>333333333</v>
      </c>
      <c r="I62" s="17"/>
      <c r="J62" s="23">
        <v>333333333</v>
      </c>
      <c r="K62" s="18"/>
    </row>
    <row r="63" spans="1:11" ht="21" customHeight="1">
      <c r="A63" s="1" t="s">
        <v>55</v>
      </c>
      <c r="D63" s="17"/>
      <c r="E63" s="19"/>
      <c r="F63" s="17"/>
      <c r="G63" s="19"/>
      <c r="H63" s="17"/>
      <c r="I63" s="17"/>
      <c r="J63" s="17"/>
      <c r="K63" s="18"/>
    </row>
    <row r="64" spans="1:11" ht="21" customHeight="1">
      <c r="A64" s="1" t="s">
        <v>56</v>
      </c>
      <c r="D64" s="17">
        <v>250020799</v>
      </c>
      <c r="E64" s="19"/>
      <c r="F64" s="17">
        <v>250020799</v>
      </c>
      <c r="G64" s="19"/>
      <c r="H64" s="17">
        <v>250020799</v>
      </c>
      <c r="I64" s="17"/>
      <c r="J64" s="17">
        <v>250020799</v>
      </c>
      <c r="K64" s="18"/>
    </row>
    <row r="65" spans="1:11" ht="21" customHeight="1">
      <c r="A65" s="1" t="s">
        <v>57</v>
      </c>
      <c r="B65" s="16"/>
      <c r="D65" s="19">
        <v>272133956</v>
      </c>
      <c r="E65" s="19"/>
      <c r="F65" s="19">
        <v>272133956</v>
      </c>
      <c r="G65" s="19"/>
      <c r="H65" s="17">
        <v>272133956</v>
      </c>
      <c r="I65" s="17"/>
      <c r="J65" s="17">
        <v>272133956</v>
      </c>
      <c r="K65" s="18"/>
    </row>
    <row r="66" spans="1:11" ht="21" customHeight="1">
      <c r="A66" s="1" t="s">
        <v>58</v>
      </c>
      <c r="B66" s="16"/>
      <c r="D66" s="17"/>
      <c r="E66" s="19"/>
      <c r="F66" s="17"/>
      <c r="G66" s="19"/>
      <c r="H66" s="17"/>
      <c r="I66" s="17"/>
      <c r="J66" s="17"/>
      <c r="K66" s="18"/>
    </row>
    <row r="67" spans="1:11" ht="21" customHeight="1">
      <c r="A67" s="1" t="s">
        <v>59</v>
      </c>
      <c r="B67" s="16">
        <v>19</v>
      </c>
      <c r="D67" s="17">
        <v>24688965</v>
      </c>
      <c r="E67" s="19"/>
      <c r="F67" s="17">
        <v>23837247</v>
      </c>
      <c r="G67" s="19"/>
      <c r="H67" s="17">
        <v>24688965</v>
      </c>
      <c r="I67" s="17"/>
      <c r="J67" s="17">
        <v>23837247</v>
      </c>
      <c r="K67" s="18"/>
    </row>
    <row r="68" spans="1:11" ht="21" customHeight="1">
      <c r="A68" s="1" t="s">
        <v>60</v>
      </c>
      <c r="D68" s="21">
        <v>64109026</v>
      </c>
      <c r="E68" s="19"/>
      <c r="F68" s="21">
        <v>65250912</v>
      </c>
      <c r="G68" s="19"/>
      <c r="H68" s="21">
        <v>54709108</v>
      </c>
      <c r="I68" s="17"/>
      <c r="J68" s="21">
        <v>51026821</v>
      </c>
      <c r="K68" s="18"/>
    </row>
    <row r="69" spans="1:11" ht="21" customHeight="1">
      <c r="A69" s="5" t="s">
        <v>61</v>
      </c>
      <c r="D69" s="19">
        <f>SUM(D64:D68)</f>
        <v>610952746</v>
      </c>
      <c r="E69" s="19"/>
      <c r="F69" s="19">
        <f>SUM(F64:F68)</f>
        <v>611242914</v>
      </c>
      <c r="G69" s="19"/>
      <c r="H69" s="19">
        <f>SUM(H64:H68)</f>
        <v>601552828</v>
      </c>
      <c r="I69" s="17"/>
      <c r="J69" s="19">
        <f>SUM(J64:J68)</f>
        <v>597018823</v>
      </c>
      <c r="K69" s="18"/>
    </row>
    <row r="70" spans="1:11" ht="21" customHeight="1">
      <c r="A70" s="1" t="s">
        <v>62</v>
      </c>
      <c r="D70" s="21">
        <v>86</v>
      </c>
      <c r="E70" s="19"/>
      <c r="F70" s="21">
        <v>115</v>
      </c>
      <c r="G70" s="19"/>
      <c r="H70" s="21">
        <v>0</v>
      </c>
      <c r="I70" s="19"/>
      <c r="J70" s="21">
        <v>0</v>
      </c>
      <c r="K70" s="18"/>
    </row>
    <row r="71" spans="1:11" ht="21" customHeight="1">
      <c r="A71" s="5" t="s">
        <v>63</v>
      </c>
      <c r="D71" s="21">
        <f>SUM(D69:D70)</f>
        <v>610952832</v>
      </c>
      <c r="E71" s="19"/>
      <c r="F71" s="21">
        <f>SUM(F69:F70)</f>
        <v>611243029</v>
      </c>
      <c r="G71" s="19"/>
      <c r="H71" s="21">
        <f>SUM(H69:H70)</f>
        <v>601552828</v>
      </c>
      <c r="I71" s="17"/>
      <c r="J71" s="21">
        <f>SUM(J69:J70)</f>
        <v>597018823</v>
      </c>
      <c r="K71" s="18"/>
    </row>
    <row r="72" spans="1:11" ht="21" customHeight="1">
      <c r="A72" s="5" t="s">
        <v>64</v>
      </c>
      <c r="D72" s="23">
        <f>D58+D71</f>
        <v>785321690</v>
      </c>
      <c r="E72" s="19"/>
      <c r="F72" s="23">
        <f>F58+F71</f>
        <v>840879358</v>
      </c>
      <c r="G72" s="19"/>
      <c r="H72" s="23">
        <f>H58+H71</f>
        <v>776140030</v>
      </c>
      <c r="I72" s="17"/>
      <c r="J72" s="23">
        <f>J58+J71</f>
        <v>826733701</v>
      </c>
      <c r="K72" s="18"/>
    </row>
    <row r="73" spans="1:11" ht="15.75" customHeight="1">
      <c r="A73" s="5"/>
      <c r="D73" s="9">
        <f>D72-D30</f>
        <v>0</v>
      </c>
      <c r="E73" s="10"/>
      <c r="F73" s="9">
        <f>F72-F30</f>
        <v>0</v>
      </c>
      <c r="G73" s="10"/>
      <c r="H73" s="9">
        <f>H72-H30</f>
        <v>0</v>
      </c>
      <c r="J73" s="9">
        <f>J72-J30</f>
        <v>0</v>
      </c>
      <c r="K73" s="18"/>
    </row>
    <row r="74" spans="1:10" ht="21" customHeight="1">
      <c r="A74" s="8" t="s">
        <v>33</v>
      </c>
      <c r="B74" s="7"/>
      <c r="C74" s="8"/>
      <c r="D74" s="9"/>
      <c r="E74" s="10"/>
      <c r="F74" s="9"/>
      <c r="G74" s="10"/>
      <c r="H74" s="9"/>
      <c r="I74" s="10"/>
      <c r="J74" s="9"/>
    </row>
    <row r="75" spans="1:10" ht="16.5" customHeight="1">
      <c r="A75" s="8"/>
      <c r="B75" s="7"/>
      <c r="C75" s="8"/>
      <c r="D75" s="9"/>
      <c r="E75" s="10"/>
      <c r="F75" s="9"/>
      <c r="G75" s="10"/>
      <c r="H75" s="9"/>
      <c r="I75" s="10"/>
      <c r="J75" s="9"/>
    </row>
    <row r="76" spans="1:10" ht="21" customHeight="1">
      <c r="A76" s="24"/>
      <c r="F76" s="25"/>
      <c r="G76" s="26"/>
      <c r="H76" s="25"/>
      <c r="I76" s="26"/>
      <c r="J76" s="25"/>
    </row>
    <row r="77" spans="1:10" ht="21" customHeight="1">
      <c r="A77" s="7" t="s">
        <v>34</v>
      </c>
      <c r="F77" s="27" t="s">
        <v>35</v>
      </c>
      <c r="G77" s="27"/>
      <c r="H77" s="27"/>
      <c r="I77" s="27"/>
      <c r="J77" s="27"/>
    </row>
    <row r="78" spans="1:10" ht="21" customHeight="1">
      <c r="A78" s="28" t="s">
        <v>36</v>
      </c>
      <c r="F78" s="29" t="s">
        <v>36</v>
      </c>
      <c r="G78" s="29"/>
      <c r="H78" s="29"/>
      <c r="I78" s="29"/>
      <c r="J78" s="29"/>
    </row>
  </sheetData>
  <mergeCells count="8">
    <mergeCell ref="D5:F5"/>
    <mergeCell ref="H5:J5"/>
    <mergeCell ref="F36:J36"/>
    <mergeCell ref="F37:J37"/>
    <mergeCell ref="D42:F42"/>
    <mergeCell ref="H42:J42"/>
    <mergeCell ref="F77:J77"/>
    <mergeCell ref="F78:J78"/>
  </mergeCells>
  <printOptions horizontalCentered="1"/>
  <pageMargins left="0.9840277777777777" right="0.39375" top="0.7875" bottom="0.39375" header="0.5118055555555555" footer="0.5118055555555555"/>
  <pageSetup firstPageNumber="2" useFirstPageNumber="1" horizontalDpi="300" verticalDpi="300" orientation="portrait" paperSize="9" scale="90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="115" zoomScaleNormal="115" workbookViewId="0" topLeftCell="A1">
      <selection activeCell="A1" sqref="A1"/>
    </sheetView>
  </sheetViews>
  <sheetFormatPr defaultColWidth="9.140625" defaultRowHeight="21.75" customHeight="1"/>
  <cols>
    <col min="1" max="1" width="42.8515625" style="1" customWidth="1"/>
    <col min="2" max="2" width="7.28125" style="2" customWidth="1"/>
    <col min="3" max="3" width="1.57421875" style="1" customWidth="1"/>
    <col min="4" max="4" width="12.7109375" style="3" customWidth="1"/>
    <col min="5" max="5" width="0.85546875" style="4" customWidth="1"/>
    <col min="6" max="6" width="12.7109375" style="3" customWidth="1"/>
    <col min="7" max="7" width="0.85546875" style="4" customWidth="1"/>
    <col min="8" max="8" width="12.7109375" style="3" customWidth="1"/>
    <col min="9" max="9" width="0.85546875" style="4" customWidth="1"/>
    <col min="10" max="10" width="12.7109375" style="3" customWidth="1"/>
    <col min="11" max="11" width="13.57421875" style="31" customWidth="1"/>
    <col min="12" max="16384" width="9.140625" style="1" customWidth="1"/>
  </cols>
  <sheetData>
    <row r="1" ht="21.75" customHeight="1">
      <c r="A1" s="5" t="s">
        <v>0</v>
      </c>
    </row>
    <row r="2" ht="21.75" customHeight="1">
      <c r="A2" s="5" t="s">
        <v>65</v>
      </c>
    </row>
    <row r="3" spans="1:10" ht="21.75" customHeight="1">
      <c r="A3" s="6" t="s">
        <v>66</v>
      </c>
      <c r="B3" s="7"/>
      <c r="C3" s="8"/>
      <c r="D3" s="9"/>
      <c r="E3" s="10"/>
      <c r="F3" s="9"/>
      <c r="G3" s="10"/>
      <c r="H3" s="9"/>
      <c r="I3" s="10"/>
      <c r="J3" s="9"/>
    </row>
    <row r="4" spans="1:10" ht="21.75" customHeight="1">
      <c r="A4" s="8"/>
      <c r="B4" s="7"/>
      <c r="C4" s="8"/>
      <c r="D4" s="30"/>
      <c r="E4" s="30"/>
      <c r="F4" s="30"/>
      <c r="G4" s="30"/>
      <c r="H4" s="30"/>
      <c r="I4" s="30"/>
      <c r="J4" s="32" t="s">
        <v>3</v>
      </c>
    </row>
    <row r="5" spans="4:10" ht="21.75" customHeight="1">
      <c r="D5" s="13" t="s">
        <v>4</v>
      </c>
      <c r="E5" s="13"/>
      <c r="F5" s="13"/>
      <c r="H5" s="13" t="s">
        <v>5</v>
      </c>
      <c r="I5" s="13"/>
      <c r="J5" s="13"/>
    </row>
    <row r="6" spans="2:10" ht="21.75" customHeight="1">
      <c r="B6" s="15" t="s">
        <v>6</v>
      </c>
      <c r="D6" s="33">
        <v>2552</v>
      </c>
      <c r="E6" s="34"/>
      <c r="F6" s="33">
        <v>2551</v>
      </c>
      <c r="G6" s="34"/>
      <c r="H6" s="33">
        <v>2552</v>
      </c>
      <c r="I6" s="34"/>
      <c r="J6" s="33">
        <v>2551</v>
      </c>
    </row>
    <row r="7" spans="2:10" ht="21.75" customHeight="1">
      <c r="B7" s="7"/>
      <c r="D7" s="7"/>
      <c r="E7" s="34"/>
      <c r="F7" s="7"/>
      <c r="G7" s="34"/>
      <c r="H7" s="7"/>
      <c r="I7" s="34"/>
      <c r="J7" s="7"/>
    </row>
    <row r="8" spans="1:10" ht="21.75" customHeight="1">
      <c r="A8" s="1" t="s">
        <v>67</v>
      </c>
      <c r="B8" s="16">
        <v>8.1</v>
      </c>
      <c r="D8" s="17">
        <v>561265767</v>
      </c>
      <c r="E8" s="17"/>
      <c r="F8" s="17">
        <v>575475576</v>
      </c>
      <c r="G8" s="17"/>
      <c r="H8" s="17">
        <v>561035059</v>
      </c>
      <c r="I8" s="17"/>
      <c r="J8" s="17">
        <v>575476376</v>
      </c>
    </row>
    <row r="9" spans="1:10" ht="21.75" customHeight="1">
      <c r="A9" s="1" t="s">
        <v>68</v>
      </c>
      <c r="B9" s="16"/>
      <c r="D9" s="17">
        <v>7786168</v>
      </c>
      <c r="E9" s="17"/>
      <c r="F9" s="17">
        <v>5124052</v>
      </c>
      <c r="G9" s="17"/>
      <c r="H9" s="17">
        <v>7786168</v>
      </c>
      <c r="I9" s="17"/>
      <c r="J9" s="17">
        <v>5124052</v>
      </c>
    </row>
    <row r="10" spans="1:10" ht="21.75" customHeight="1">
      <c r="A10" s="1" t="s">
        <v>69</v>
      </c>
      <c r="B10" s="16">
        <v>8.1</v>
      </c>
      <c r="D10" s="17">
        <v>-378790219</v>
      </c>
      <c r="E10" s="17"/>
      <c r="F10" s="17">
        <v>-481478812</v>
      </c>
      <c r="G10" s="17"/>
      <c r="H10" s="17">
        <v>-380926362</v>
      </c>
      <c r="I10" s="17"/>
      <c r="J10" s="17">
        <v>-483494323</v>
      </c>
    </row>
    <row r="11" spans="1:10" ht="21.75" customHeight="1">
      <c r="A11" s="1" t="s">
        <v>70</v>
      </c>
      <c r="B11" s="16"/>
      <c r="D11" s="17">
        <v>-5553510</v>
      </c>
      <c r="E11" s="17"/>
      <c r="F11" s="17">
        <v>-3755969</v>
      </c>
      <c r="G11" s="17"/>
      <c r="H11" s="17">
        <v>-5678427</v>
      </c>
      <c r="I11" s="17"/>
      <c r="J11" s="17">
        <v>-3755969</v>
      </c>
    </row>
    <row r="12" spans="1:10" ht="21.75" customHeight="1">
      <c r="A12" s="5" t="s">
        <v>71</v>
      </c>
      <c r="B12" s="16"/>
      <c r="D12" s="35">
        <f>SUM(D8:D11)</f>
        <v>184708206</v>
      </c>
      <c r="E12" s="17"/>
      <c r="F12" s="35">
        <f>SUM(F8:F11)</f>
        <v>95364847</v>
      </c>
      <c r="G12" s="17"/>
      <c r="H12" s="35">
        <f>SUM(H8:H11)</f>
        <v>182216438</v>
      </c>
      <c r="I12" s="17"/>
      <c r="J12" s="35">
        <f>SUM(J8:J11)</f>
        <v>93350136</v>
      </c>
    </row>
    <row r="13" spans="1:10" ht="21.75" customHeight="1">
      <c r="A13" s="1" t="s">
        <v>72</v>
      </c>
      <c r="B13" s="16"/>
      <c r="D13" s="21">
        <v>6077738</v>
      </c>
      <c r="E13" s="17"/>
      <c r="F13" s="21">
        <v>10158569</v>
      </c>
      <c r="G13" s="17"/>
      <c r="H13" s="21">
        <v>22198972</v>
      </c>
      <c r="I13" s="19"/>
      <c r="J13" s="21">
        <v>14578149</v>
      </c>
    </row>
    <row r="14" spans="1:10" ht="21.75" customHeight="1">
      <c r="A14" s="5" t="s">
        <v>73</v>
      </c>
      <c r="B14" s="16"/>
      <c r="D14" s="19">
        <f>SUM(D12:D13)</f>
        <v>190785944</v>
      </c>
      <c r="E14" s="17"/>
      <c r="F14" s="19">
        <f>SUM(F12:F13)</f>
        <v>105523416</v>
      </c>
      <c r="G14" s="17"/>
      <c r="H14" s="19">
        <f>SUM(H12:H13)</f>
        <v>204415410</v>
      </c>
      <c r="I14" s="19"/>
      <c r="J14" s="19">
        <f>SUM(J12:J13)</f>
        <v>107928285</v>
      </c>
    </row>
    <row r="15" spans="1:10" ht="21.75" customHeight="1">
      <c r="A15" s="1" t="s">
        <v>74</v>
      </c>
      <c r="B15" s="16"/>
      <c r="D15" s="19">
        <v>-92315570</v>
      </c>
      <c r="E15" s="19"/>
      <c r="F15" s="19">
        <v>-62921782</v>
      </c>
      <c r="G15" s="19"/>
      <c r="H15" s="19">
        <v>-90152564</v>
      </c>
      <c r="I15" s="19"/>
      <c r="J15" s="19">
        <v>-61022872</v>
      </c>
    </row>
    <row r="16" spans="1:10" ht="21.75" customHeight="1">
      <c r="A16" s="1" t="s">
        <v>75</v>
      </c>
      <c r="B16" s="16"/>
      <c r="D16" s="19">
        <v>-89282667</v>
      </c>
      <c r="E16" s="19"/>
      <c r="F16" s="19">
        <v>-89095931</v>
      </c>
      <c r="G16" s="19"/>
      <c r="H16" s="19">
        <v>-89129637</v>
      </c>
      <c r="I16" s="19"/>
      <c r="J16" s="19">
        <v>-89095931</v>
      </c>
    </row>
    <row r="17" spans="1:10" ht="21.75" customHeight="1">
      <c r="A17" s="1" t="s">
        <v>76</v>
      </c>
      <c r="B17" s="16">
        <v>8.1</v>
      </c>
      <c r="D17" s="21">
        <v>-4785000</v>
      </c>
      <c r="E17" s="19"/>
      <c r="F17" s="21">
        <v>-3962500</v>
      </c>
      <c r="G17" s="19"/>
      <c r="H17" s="21">
        <v>-4785000</v>
      </c>
      <c r="I17" s="19"/>
      <c r="J17" s="21">
        <v>-3962500</v>
      </c>
    </row>
    <row r="18" spans="1:10" ht="21.75" customHeight="1">
      <c r="A18" s="5" t="s">
        <v>77</v>
      </c>
      <c r="B18" s="36"/>
      <c r="D18" s="19">
        <f>SUM(D14:D17)</f>
        <v>4402707</v>
      </c>
      <c r="E18" s="17"/>
      <c r="F18" s="19">
        <f>SUM(F14:F17)</f>
        <v>-50456797</v>
      </c>
      <c r="G18" s="17"/>
      <c r="H18" s="19">
        <f>SUM(H14:H17)</f>
        <v>20348209</v>
      </c>
      <c r="I18" s="17"/>
      <c r="J18" s="19">
        <f>SUM(J14:J17)</f>
        <v>-46153018</v>
      </c>
    </row>
    <row r="19" spans="1:10" ht="21.75" customHeight="1">
      <c r="A19" s="1" t="s">
        <v>78</v>
      </c>
      <c r="B19" s="16">
        <v>15.2</v>
      </c>
      <c r="D19" s="21">
        <v>11121330</v>
      </c>
      <c r="E19" s="17"/>
      <c r="F19" s="21">
        <v>10569439</v>
      </c>
      <c r="G19" s="17"/>
      <c r="H19" s="21">
        <v>0</v>
      </c>
      <c r="I19" s="17"/>
      <c r="J19" s="21">
        <v>0</v>
      </c>
    </row>
    <row r="20" spans="1:10" ht="21.75" customHeight="1">
      <c r="A20" s="5" t="s">
        <v>79</v>
      </c>
      <c r="B20" s="36"/>
      <c r="D20" s="19">
        <f>SUM(D18:D19)</f>
        <v>15524037</v>
      </c>
      <c r="E20" s="17"/>
      <c r="F20" s="19">
        <f>SUM(F18:F19)</f>
        <v>-39887358</v>
      </c>
      <c r="G20" s="17"/>
      <c r="H20" s="19">
        <f>SUM(H18:H19)</f>
        <v>20348209</v>
      </c>
      <c r="I20" s="17"/>
      <c r="J20" s="19">
        <f>SUM(J18:J19)</f>
        <v>-46153018</v>
      </c>
    </row>
    <row r="21" spans="1:10" ht="21.75" customHeight="1">
      <c r="A21" s="1" t="s">
        <v>80</v>
      </c>
      <c r="B21" s="16">
        <v>15.2</v>
      </c>
      <c r="D21" s="21">
        <v>-41</v>
      </c>
      <c r="E21" s="17"/>
      <c r="F21" s="21">
        <v>-1129</v>
      </c>
      <c r="G21" s="17"/>
      <c r="H21" s="21">
        <v>-41</v>
      </c>
      <c r="I21" s="17"/>
      <c r="J21" s="21">
        <v>-1129</v>
      </c>
    </row>
    <row r="22" spans="1:10" ht="21.75" customHeight="1">
      <c r="A22" s="5" t="s">
        <v>81</v>
      </c>
      <c r="B22" s="16"/>
      <c r="D22" s="19">
        <f>SUM(D20:D21)</f>
        <v>15523996</v>
      </c>
      <c r="E22" s="19"/>
      <c r="F22" s="19">
        <f>SUM(F20:F21)</f>
        <v>-39888487</v>
      </c>
      <c r="G22" s="19"/>
      <c r="H22" s="19">
        <f>SUM(H20:H21)</f>
        <v>20348168</v>
      </c>
      <c r="I22" s="19"/>
      <c r="J22" s="19">
        <f>SUM(J20:J21)</f>
        <v>-46154147</v>
      </c>
    </row>
    <row r="23" spans="1:10" ht="21.75" customHeight="1">
      <c r="A23" s="1" t="s">
        <v>82</v>
      </c>
      <c r="B23" s="16">
        <v>21</v>
      </c>
      <c r="D23" s="21">
        <v>-3313803</v>
      </c>
      <c r="E23" s="17"/>
      <c r="F23" s="21">
        <v>10490505</v>
      </c>
      <c r="G23" s="17"/>
      <c r="H23" s="21">
        <v>-3313803</v>
      </c>
      <c r="I23" s="17"/>
      <c r="J23" s="21">
        <v>10490505</v>
      </c>
    </row>
    <row r="24" spans="1:10" ht="21.75" customHeight="1">
      <c r="A24" s="5" t="s">
        <v>83</v>
      </c>
      <c r="B24" s="16"/>
      <c r="D24" s="23">
        <f>SUM(D22:D23)</f>
        <v>12210193</v>
      </c>
      <c r="E24" s="19"/>
      <c r="F24" s="23">
        <f>SUM(F22:F23)</f>
        <v>-29397982</v>
      </c>
      <c r="G24" s="19"/>
      <c r="H24" s="23">
        <f>SUM(H22:H23)</f>
        <v>17034365</v>
      </c>
      <c r="I24" s="19"/>
      <c r="J24" s="23">
        <f>SUM(J22:J23)</f>
        <v>-35663642</v>
      </c>
    </row>
    <row r="25" spans="1:10" ht="21.75" customHeight="1">
      <c r="A25" s="5"/>
      <c r="B25" s="16"/>
      <c r="D25" s="19"/>
      <c r="E25" s="19"/>
      <c r="F25" s="19"/>
      <c r="G25" s="19"/>
      <c r="H25" s="19"/>
      <c r="I25" s="19"/>
      <c r="J25" s="19"/>
    </row>
    <row r="26" spans="1:10" ht="21.75" customHeight="1">
      <c r="A26" s="5" t="s">
        <v>84</v>
      </c>
      <c r="B26" s="16"/>
      <c r="D26" s="19"/>
      <c r="E26" s="19"/>
      <c r="F26" s="19"/>
      <c r="G26" s="19"/>
      <c r="H26" s="19"/>
      <c r="I26" s="19"/>
      <c r="J26" s="19"/>
    </row>
    <row r="27" spans="1:10" ht="21.75" customHeight="1">
      <c r="A27" s="1" t="s">
        <v>85</v>
      </c>
      <c r="B27" s="16"/>
      <c r="D27" s="19">
        <f>D24-D28</f>
        <v>12210192</v>
      </c>
      <c r="E27" s="19"/>
      <c r="F27" s="19">
        <f>F24-F28</f>
        <v>-29397984</v>
      </c>
      <c r="G27" s="19"/>
      <c r="H27" s="19">
        <f>H24-H28</f>
        <v>17034365</v>
      </c>
      <c r="I27" s="19"/>
      <c r="J27" s="19">
        <f>J24-J28</f>
        <v>-35663642</v>
      </c>
    </row>
    <row r="28" spans="1:10" ht="21.75" customHeight="1">
      <c r="A28" s="1" t="s">
        <v>86</v>
      </c>
      <c r="B28" s="16"/>
      <c r="D28" s="19">
        <v>1</v>
      </c>
      <c r="E28" s="19"/>
      <c r="F28" s="19">
        <v>2</v>
      </c>
      <c r="G28" s="19"/>
      <c r="H28" s="21">
        <v>0</v>
      </c>
      <c r="I28" s="19"/>
      <c r="J28" s="21">
        <v>0</v>
      </c>
    </row>
    <row r="29" spans="1:10" ht="21.75" customHeight="1">
      <c r="A29" s="5"/>
      <c r="B29" s="16"/>
      <c r="D29" s="37">
        <f>SUM(D27:D28)</f>
        <v>12210193</v>
      </c>
      <c r="E29" s="19"/>
      <c r="F29" s="37">
        <f>SUM(F27:F28)</f>
        <v>-29397982</v>
      </c>
      <c r="G29" s="19"/>
      <c r="H29" s="37">
        <f>SUM(H27:H28)</f>
        <v>17034365</v>
      </c>
      <c r="I29" s="19"/>
      <c r="J29" s="37">
        <f>SUM(J27:J28)</f>
        <v>-35663642</v>
      </c>
    </row>
    <row r="30" spans="1:10" ht="21.75" customHeight="1">
      <c r="A30" s="5" t="s">
        <v>87</v>
      </c>
      <c r="B30" s="16">
        <v>22</v>
      </c>
      <c r="D30" s="9"/>
      <c r="E30" s="10"/>
      <c r="F30" s="9"/>
      <c r="G30" s="10"/>
      <c r="H30" s="9"/>
      <c r="I30" s="10"/>
      <c r="J30" s="9"/>
    </row>
    <row r="31" spans="1:2" ht="21.75" customHeight="1">
      <c r="A31" s="1" t="s">
        <v>88</v>
      </c>
      <c r="B31" s="16"/>
    </row>
    <row r="32" spans="1:10" ht="21.75" customHeight="1">
      <c r="A32" s="1" t="s">
        <v>89</v>
      </c>
      <c r="B32" s="16"/>
      <c r="D32" s="38">
        <v>0.05</v>
      </c>
      <c r="E32" s="39"/>
      <c r="F32" s="38">
        <v>-0.12</v>
      </c>
      <c r="G32" s="39"/>
      <c r="H32" s="38">
        <v>0.07</v>
      </c>
      <c r="I32" s="40"/>
      <c r="J32" s="38">
        <v>-0.14</v>
      </c>
    </row>
    <row r="35" spans="1:10" ht="21.75" customHeight="1">
      <c r="A35" s="8" t="s">
        <v>33</v>
      </c>
      <c r="B35" s="7"/>
      <c r="C35" s="8"/>
      <c r="D35" s="9"/>
      <c r="E35" s="10"/>
      <c r="F35" s="9"/>
      <c r="G35" s="10"/>
      <c r="H35" s="9"/>
      <c r="I35" s="10"/>
      <c r="J35" s="9"/>
    </row>
    <row r="38" spans="1:11" ht="21" customHeight="1">
      <c r="A38" s="24"/>
      <c r="F38" s="25"/>
      <c r="G38" s="26"/>
      <c r="H38" s="25"/>
      <c r="I38" s="26"/>
      <c r="J38" s="25"/>
      <c r="K38" s="1"/>
    </row>
    <row r="39" spans="1:11" ht="21" customHeight="1">
      <c r="A39" s="7" t="s">
        <v>34</v>
      </c>
      <c r="F39" s="27" t="s">
        <v>35</v>
      </c>
      <c r="G39" s="27"/>
      <c r="H39" s="27"/>
      <c r="I39" s="27"/>
      <c r="J39" s="27"/>
      <c r="K39" s="1"/>
    </row>
    <row r="40" spans="1:11" ht="21" customHeight="1">
      <c r="A40" s="28" t="s">
        <v>36</v>
      </c>
      <c r="F40" s="29" t="s">
        <v>36</v>
      </c>
      <c r="G40" s="29"/>
      <c r="H40" s="29"/>
      <c r="I40" s="29"/>
      <c r="J40" s="29"/>
      <c r="K40" s="1"/>
    </row>
  </sheetData>
  <mergeCells count="4">
    <mergeCell ref="D5:F5"/>
    <mergeCell ref="H5:J5"/>
    <mergeCell ref="F39:J39"/>
    <mergeCell ref="F40:J40"/>
  </mergeCells>
  <printOptions horizontalCentered="1"/>
  <pageMargins left="0.9840277777777777" right="0.39375" top="0.7875" bottom="0.39375" header="0.5118055555555555" footer="0.5118055555555555"/>
  <pageSetup firstPageNumber="4" useFirstPageNumber="1"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7"/>
  <sheetViews>
    <sheetView showGridLines="0" zoomScale="115" zoomScaleNormal="115" workbookViewId="0" topLeftCell="A1">
      <selection activeCell="A1" sqref="A1"/>
    </sheetView>
  </sheetViews>
  <sheetFormatPr defaultColWidth="9.140625" defaultRowHeight="18.75" customHeight="1"/>
  <cols>
    <col min="1" max="1" width="22.7109375" style="41" customWidth="1"/>
    <col min="2" max="2" width="5.7109375" style="41" customWidth="1"/>
    <col min="3" max="3" width="1.1484375" style="41" customWidth="1"/>
    <col min="4" max="4" width="10.421875" style="42" customWidth="1"/>
    <col min="5" max="5" width="1.1484375" style="43" customWidth="1"/>
    <col min="6" max="6" width="10.421875" style="42" customWidth="1"/>
    <col min="7" max="7" width="1.1484375" style="43" customWidth="1"/>
    <col min="8" max="8" width="10.421875" style="42" customWidth="1"/>
    <col min="9" max="9" width="1.1484375" style="43" customWidth="1"/>
    <col min="10" max="10" width="10.421875" style="42" customWidth="1"/>
    <col min="11" max="11" width="1.1484375" style="43" customWidth="1"/>
    <col min="12" max="12" width="10.421875" style="43" customWidth="1"/>
    <col min="13" max="13" width="1.1484375" style="43" customWidth="1"/>
    <col min="14" max="14" width="10.421875" style="42" customWidth="1"/>
    <col min="15" max="15" width="1.1484375" style="43" customWidth="1"/>
    <col min="16" max="16" width="10.421875" style="42" customWidth="1"/>
    <col min="17" max="17" width="11.8515625" style="44" customWidth="1"/>
    <col min="18" max="16384" width="9.140625" style="41" customWidth="1"/>
  </cols>
  <sheetData>
    <row r="1" spans="1:17" ht="18.75" customHeight="1">
      <c r="A1" s="45" t="s">
        <v>90</v>
      </c>
      <c r="B1" s="46"/>
      <c r="C1" s="46"/>
      <c r="Q1" s="47"/>
    </row>
    <row r="2" spans="1:17" ht="18.75" customHeight="1">
      <c r="A2" s="46" t="s">
        <v>91</v>
      </c>
      <c r="B2" s="46"/>
      <c r="C2" s="46"/>
      <c r="Q2" s="47"/>
    </row>
    <row r="3" spans="1:17" s="52" customFormat="1" ht="18.75" customHeight="1">
      <c r="A3" s="48" t="s">
        <v>92</v>
      </c>
      <c r="B3" s="48"/>
      <c r="C3" s="48"/>
      <c r="D3" s="49"/>
      <c r="E3" s="50"/>
      <c r="F3" s="49"/>
      <c r="G3" s="50"/>
      <c r="H3" s="49"/>
      <c r="I3" s="50"/>
      <c r="J3" s="49"/>
      <c r="K3" s="50"/>
      <c r="L3" s="50"/>
      <c r="M3" s="50"/>
      <c r="N3" s="49"/>
      <c r="O3" s="50"/>
      <c r="P3" s="49"/>
      <c r="Q3" s="51"/>
    </row>
    <row r="4" spans="4:17" s="53" customFormat="1" ht="18.75" customHeight="1">
      <c r="D4" s="49"/>
      <c r="E4" s="50"/>
      <c r="F4" s="49"/>
      <c r="G4" s="50"/>
      <c r="H4" s="49"/>
      <c r="I4" s="50"/>
      <c r="J4" s="49"/>
      <c r="K4" s="50"/>
      <c r="L4" s="50"/>
      <c r="M4" s="50"/>
      <c r="N4" s="49"/>
      <c r="O4" s="50"/>
      <c r="P4" s="54" t="s">
        <v>93</v>
      </c>
      <c r="Q4" s="51"/>
    </row>
    <row r="5" spans="1:17" ht="18.75" customHeight="1">
      <c r="A5" s="55"/>
      <c r="B5" s="55"/>
      <c r="C5" s="55"/>
      <c r="D5" s="56" t="s">
        <v>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</row>
    <row r="6" spans="1:17" s="41" customFormat="1" ht="18.75" customHeight="1">
      <c r="A6" s="55"/>
      <c r="B6" s="55"/>
      <c r="C6" s="55"/>
      <c r="D6" s="58" t="s">
        <v>85</v>
      </c>
      <c r="E6" s="58"/>
      <c r="F6" s="58"/>
      <c r="G6" s="58"/>
      <c r="H6" s="58"/>
      <c r="I6" s="58"/>
      <c r="J6" s="58"/>
      <c r="K6" s="59"/>
      <c r="L6" s="59"/>
      <c r="M6" s="59"/>
      <c r="O6" s="59"/>
      <c r="P6" s="59"/>
      <c r="Q6" s="57"/>
    </row>
    <row r="7" spans="1:17" ht="18.75" customHeight="1">
      <c r="A7" s="55"/>
      <c r="B7" s="55"/>
      <c r="C7" s="55"/>
      <c r="D7" s="59"/>
      <c r="E7" s="59"/>
      <c r="F7" s="59"/>
      <c r="G7" s="59"/>
      <c r="H7" s="58" t="s">
        <v>58</v>
      </c>
      <c r="I7" s="58"/>
      <c r="J7" s="58"/>
      <c r="K7" s="59"/>
      <c r="L7" s="59"/>
      <c r="M7" s="59"/>
      <c r="N7" s="59" t="s">
        <v>94</v>
      </c>
      <c r="O7" s="59"/>
      <c r="P7" s="59"/>
      <c r="Q7" s="57"/>
    </row>
    <row r="8" spans="1:17" ht="18.75" customHeight="1">
      <c r="A8" s="55"/>
      <c r="B8" s="55"/>
      <c r="C8" s="55"/>
      <c r="D8" s="60" t="s">
        <v>95</v>
      </c>
      <c r="E8" s="50"/>
      <c r="F8" s="60" t="s">
        <v>96</v>
      </c>
      <c r="G8" s="50"/>
      <c r="H8" s="60" t="s">
        <v>97</v>
      </c>
      <c r="I8" s="50"/>
      <c r="J8" s="60"/>
      <c r="K8" s="50"/>
      <c r="L8" s="59" t="s">
        <v>98</v>
      </c>
      <c r="M8" s="50"/>
      <c r="N8" s="60" t="s">
        <v>99</v>
      </c>
      <c r="O8" s="50"/>
      <c r="P8" s="61"/>
      <c r="Q8" s="57"/>
    </row>
    <row r="9" spans="1:16" s="41" customFormat="1" ht="18.75" customHeight="1">
      <c r="A9" s="55"/>
      <c r="B9" s="62" t="s">
        <v>6</v>
      </c>
      <c r="C9" s="55"/>
      <c r="D9" s="63" t="s">
        <v>100</v>
      </c>
      <c r="E9" s="50"/>
      <c r="F9" s="63" t="s">
        <v>101</v>
      </c>
      <c r="G9" s="50"/>
      <c r="H9" s="63" t="s">
        <v>102</v>
      </c>
      <c r="I9" s="50"/>
      <c r="J9" s="63" t="s">
        <v>103</v>
      </c>
      <c r="K9" s="50"/>
      <c r="L9" s="63" t="s">
        <v>104</v>
      </c>
      <c r="M9" s="50"/>
      <c r="N9" s="63" t="s">
        <v>105</v>
      </c>
      <c r="O9" s="50"/>
      <c r="P9" s="63" t="s">
        <v>106</v>
      </c>
    </row>
    <row r="10" spans="1:16" s="41" customFormat="1" ht="18.75" customHeight="1">
      <c r="A10" s="64" t="s">
        <v>107</v>
      </c>
      <c r="B10" s="65"/>
      <c r="C10" s="64"/>
      <c r="D10" s="66">
        <v>250020799</v>
      </c>
      <c r="E10" s="66"/>
      <c r="F10" s="66">
        <v>272133956</v>
      </c>
      <c r="G10" s="66"/>
      <c r="H10" s="66">
        <v>23837247</v>
      </c>
      <c r="I10" s="66"/>
      <c r="J10" s="66">
        <v>99649040</v>
      </c>
      <c r="K10" s="66"/>
      <c r="L10" s="66">
        <f>SUM(D10:K10)</f>
        <v>645641042</v>
      </c>
      <c r="M10" s="66"/>
      <c r="N10" s="66">
        <v>113</v>
      </c>
      <c r="O10" s="66"/>
      <c r="P10" s="66">
        <f>SUM(L10:N10)</f>
        <v>645641155</v>
      </c>
    </row>
    <row r="11" spans="1:16" s="41" customFormat="1" ht="18.75" customHeight="1">
      <c r="A11" s="55" t="s">
        <v>108</v>
      </c>
      <c r="B11" s="67"/>
      <c r="C11" s="55"/>
      <c r="D11" s="68">
        <v>0</v>
      </c>
      <c r="E11" s="68"/>
      <c r="F11" s="68">
        <v>0</v>
      </c>
      <c r="G11" s="68"/>
      <c r="H11" s="68">
        <v>0</v>
      </c>
      <c r="I11" s="66"/>
      <c r="J11" s="69">
        <f>SUM(PL!F27)</f>
        <v>-29397984</v>
      </c>
      <c r="K11" s="66"/>
      <c r="L11" s="66">
        <f>SUM(D11:K11)</f>
        <v>-29397984</v>
      </c>
      <c r="M11" s="66"/>
      <c r="N11" s="69">
        <f>SUM(PL!F28)</f>
        <v>2</v>
      </c>
      <c r="O11" s="66"/>
      <c r="P11" s="66">
        <f>SUM(L11:N11)</f>
        <v>-29397982</v>
      </c>
    </row>
    <row r="12" spans="1:16" s="41" customFormat="1" ht="18.75" customHeight="1">
      <c r="A12" s="55" t="s">
        <v>109</v>
      </c>
      <c r="B12" s="67">
        <v>24</v>
      </c>
      <c r="C12" s="55"/>
      <c r="D12" s="70">
        <v>0</v>
      </c>
      <c r="E12" s="68"/>
      <c r="F12" s="70">
        <v>0</v>
      </c>
      <c r="G12" s="68"/>
      <c r="H12" s="70">
        <v>0</v>
      </c>
      <c r="I12" s="66"/>
      <c r="J12" s="71">
        <v>-5000144</v>
      </c>
      <c r="K12" s="66"/>
      <c r="L12" s="66">
        <f>SUM(D12:K12)</f>
        <v>-5000144</v>
      </c>
      <c r="M12" s="66"/>
      <c r="N12" s="71">
        <v>0</v>
      </c>
      <c r="O12" s="66"/>
      <c r="P12" s="66">
        <f>SUM(L12:N12)</f>
        <v>-5000144</v>
      </c>
    </row>
    <row r="13" spans="1:16" s="41" customFormat="1" ht="18.75" customHeight="1">
      <c r="A13" s="64" t="s">
        <v>110</v>
      </c>
      <c r="B13" s="65"/>
      <c r="C13" s="64"/>
      <c r="D13" s="72">
        <f>SUM(D10:D12)</f>
        <v>250020799</v>
      </c>
      <c r="E13" s="73"/>
      <c r="F13" s="72">
        <f>SUM(F10:F12)</f>
        <v>272133956</v>
      </c>
      <c r="G13" s="73"/>
      <c r="H13" s="72">
        <f>SUM(H10:H12)</f>
        <v>23837247</v>
      </c>
      <c r="I13" s="73"/>
      <c r="J13" s="72">
        <f>SUM(J10:J12)</f>
        <v>65250912</v>
      </c>
      <c r="K13" s="73"/>
      <c r="L13" s="72">
        <f>SUM(L10:L12)</f>
        <v>611242914</v>
      </c>
      <c r="M13" s="73"/>
      <c r="N13" s="72">
        <f>SUM(N10:N12)</f>
        <v>115</v>
      </c>
      <c r="O13" s="73"/>
      <c r="P13" s="72">
        <f>SUM(P10:P12)</f>
        <v>611243029</v>
      </c>
    </row>
    <row r="14" spans="1:16" s="41" customFormat="1" ht="18.75" customHeight="1">
      <c r="A14" s="64"/>
      <c r="B14" s="65"/>
      <c r="C14" s="6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s="41" customFormat="1" ht="18.75" customHeight="1">
      <c r="A15" s="64" t="s">
        <v>110</v>
      </c>
      <c r="B15" s="65"/>
      <c r="C15" s="64"/>
      <c r="D15" s="73">
        <f>SUM(D13)</f>
        <v>250020799</v>
      </c>
      <c r="E15" s="73"/>
      <c r="F15" s="73">
        <f>SUM(F13)</f>
        <v>272133956</v>
      </c>
      <c r="G15" s="73"/>
      <c r="H15" s="73">
        <f>SUM(H13)</f>
        <v>23837247</v>
      </c>
      <c r="I15" s="73"/>
      <c r="J15" s="73">
        <f>SUM(J13)</f>
        <v>65250912</v>
      </c>
      <c r="K15" s="73"/>
      <c r="L15" s="66">
        <f>SUM(D15:K15)</f>
        <v>611242914</v>
      </c>
      <c r="M15" s="73"/>
      <c r="N15" s="73">
        <f>SUM(N13)</f>
        <v>115</v>
      </c>
      <c r="O15" s="73"/>
      <c r="P15" s="66">
        <f>SUM(L15:N15)</f>
        <v>611243029</v>
      </c>
    </row>
    <row r="16" spans="1:16" s="41" customFormat="1" ht="18.75" customHeight="1">
      <c r="A16" s="55" t="s">
        <v>111</v>
      </c>
      <c r="B16" s="67"/>
      <c r="C16" s="55"/>
      <c r="D16" s="68">
        <v>0</v>
      </c>
      <c r="E16" s="68"/>
      <c r="F16" s="68">
        <v>0</v>
      </c>
      <c r="G16" s="68"/>
      <c r="H16" s="68">
        <v>0</v>
      </c>
      <c r="I16" s="66"/>
      <c r="J16" s="69">
        <f>SUM(PL!D27)</f>
        <v>12210192</v>
      </c>
      <c r="K16" s="66"/>
      <c r="L16" s="66">
        <f>SUM(D16:K16)</f>
        <v>12210192</v>
      </c>
      <c r="M16" s="66"/>
      <c r="N16" s="69">
        <f>SUM(PL!D28)</f>
        <v>1</v>
      </c>
      <c r="O16" s="66"/>
      <c r="P16" s="66">
        <f>SUM(L16:N16)</f>
        <v>12210193</v>
      </c>
    </row>
    <row r="17" spans="1:16" s="55" customFormat="1" ht="18.75" customHeight="1">
      <c r="A17" s="55" t="s">
        <v>109</v>
      </c>
      <c r="B17" s="67">
        <v>24</v>
      </c>
      <c r="D17" s="68">
        <v>0</v>
      </c>
      <c r="E17" s="68"/>
      <c r="F17" s="68">
        <v>0</v>
      </c>
      <c r="G17" s="68"/>
      <c r="H17" s="68">
        <v>0</v>
      </c>
      <c r="I17" s="66"/>
      <c r="J17" s="69">
        <v>-12500360</v>
      </c>
      <c r="K17" s="66"/>
      <c r="L17" s="66">
        <f>SUM(D17:K17)</f>
        <v>-12500360</v>
      </c>
      <c r="M17" s="66"/>
      <c r="N17" s="69">
        <v>0</v>
      </c>
      <c r="O17" s="66"/>
      <c r="P17" s="66">
        <f>SUM(L17:N17)</f>
        <v>-12500360</v>
      </c>
    </row>
    <row r="18" spans="1:16" s="55" customFormat="1" ht="18.75" customHeight="1">
      <c r="A18" s="55" t="s">
        <v>112</v>
      </c>
      <c r="B18" s="67"/>
      <c r="D18" s="68"/>
      <c r="E18" s="68"/>
      <c r="F18" s="68"/>
      <c r="G18" s="68"/>
      <c r="H18" s="68"/>
      <c r="I18" s="66"/>
      <c r="J18" s="69"/>
      <c r="K18" s="66"/>
      <c r="L18" s="68"/>
      <c r="M18" s="66"/>
      <c r="N18" s="69"/>
      <c r="O18" s="66"/>
      <c r="P18" s="66"/>
    </row>
    <row r="19" spans="1:16" s="55" customFormat="1" ht="18.75" customHeight="1">
      <c r="A19" s="55" t="s">
        <v>113</v>
      </c>
      <c r="B19" s="67"/>
      <c r="D19" s="68">
        <v>0</v>
      </c>
      <c r="E19" s="68"/>
      <c r="F19" s="68">
        <v>0</v>
      </c>
      <c r="G19" s="68"/>
      <c r="H19" s="68">
        <v>851718</v>
      </c>
      <c r="I19" s="66"/>
      <c r="J19" s="69">
        <v>-851718</v>
      </c>
      <c r="K19" s="66"/>
      <c r="L19" s="66">
        <f>SUM(D19:K19)</f>
        <v>0</v>
      </c>
      <c r="M19" s="66"/>
      <c r="N19" s="69">
        <v>0</v>
      </c>
      <c r="O19" s="66"/>
      <c r="P19" s="66">
        <f>SUM(L19:N19)</f>
        <v>0</v>
      </c>
    </row>
    <row r="20" spans="1:16" s="41" customFormat="1" ht="18.75" customHeight="1">
      <c r="A20" s="55" t="s">
        <v>114</v>
      </c>
      <c r="B20" s="67"/>
      <c r="C20" s="55"/>
      <c r="D20" s="70">
        <v>0</v>
      </c>
      <c r="E20" s="68"/>
      <c r="F20" s="70">
        <v>0</v>
      </c>
      <c r="G20" s="68"/>
      <c r="H20" s="70">
        <v>0</v>
      </c>
      <c r="I20" s="66"/>
      <c r="J20" s="71">
        <v>0</v>
      </c>
      <c r="K20" s="66"/>
      <c r="L20" s="74">
        <f>SUM(D20:K20)</f>
        <v>0</v>
      </c>
      <c r="M20" s="66"/>
      <c r="N20" s="71">
        <v>-30</v>
      </c>
      <c r="O20" s="66"/>
      <c r="P20" s="74">
        <f>SUM(L20:N20)</f>
        <v>-30</v>
      </c>
    </row>
    <row r="21" spans="1:16" s="41" customFormat="1" ht="18.75" customHeight="1">
      <c r="A21" s="64" t="s">
        <v>115</v>
      </c>
      <c r="B21" s="65"/>
      <c r="C21" s="64"/>
      <c r="D21" s="75">
        <f>SUM(D15:D20)</f>
        <v>250020799</v>
      </c>
      <c r="E21" s="73"/>
      <c r="F21" s="75">
        <f>SUM(F15:F20)</f>
        <v>272133956</v>
      </c>
      <c r="G21" s="73"/>
      <c r="H21" s="75">
        <f>SUM(H15:H20)</f>
        <v>24688965</v>
      </c>
      <c r="I21" s="73"/>
      <c r="J21" s="75">
        <f>SUM(J15:J20)</f>
        <v>64109026</v>
      </c>
      <c r="K21" s="73"/>
      <c r="L21" s="75">
        <f>SUM(L15:L20)</f>
        <v>610952746</v>
      </c>
      <c r="M21" s="73"/>
      <c r="N21" s="75">
        <f>SUM(N15:N20)</f>
        <v>86</v>
      </c>
      <c r="O21" s="73"/>
      <c r="P21" s="75">
        <f>SUM(P15:P20)</f>
        <v>610952832</v>
      </c>
    </row>
    <row r="22" spans="2:17" ht="18.75" customHeight="1">
      <c r="B22" s="76"/>
      <c r="D22" s="77">
        <f>D15-'BS'!F64</f>
        <v>0</v>
      </c>
      <c r="E22" s="78"/>
      <c r="F22" s="77">
        <f>F15-'BS'!F65</f>
        <v>0</v>
      </c>
      <c r="G22" s="78"/>
      <c r="H22" s="77">
        <f>H15-'BS'!F67</f>
        <v>0</v>
      </c>
      <c r="I22" s="78"/>
      <c r="J22" s="77">
        <f>J15-'BS'!F68</f>
        <v>0</v>
      </c>
      <c r="K22" s="78"/>
      <c r="L22" s="78"/>
      <c r="M22" s="78"/>
      <c r="N22" s="77">
        <f>N15-'BS'!F70</f>
        <v>0</v>
      </c>
      <c r="O22" s="78"/>
      <c r="P22" s="77">
        <f>P15-'BS'!F71</f>
        <v>0</v>
      </c>
      <c r="Q22" s="57"/>
    </row>
    <row r="23" spans="1:17" ht="18.75" customHeight="1">
      <c r="A23" s="55"/>
      <c r="B23" s="55"/>
      <c r="C23" s="55"/>
      <c r="D23" s="49">
        <f>D21-'BS'!D64</f>
        <v>0</v>
      </c>
      <c r="E23" s="50"/>
      <c r="F23" s="49">
        <f>F21-'BS'!D65</f>
        <v>0</v>
      </c>
      <c r="G23" s="50"/>
      <c r="H23" s="49">
        <f>H21-'BS'!D67</f>
        <v>0</v>
      </c>
      <c r="I23" s="50"/>
      <c r="J23" s="49">
        <f>J21-'BS'!D68</f>
        <v>0</v>
      </c>
      <c r="K23" s="50"/>
      <c r="L23" s="50"/>
      <c r="M23" s="50"/>
      <c r="N23" s="49">
        <f>N21-'BS'!D70</f>
        <v>0</v>
      </c>
      <c r="O23" s="50"/>
      <c r="P23" s="49">
        <f>P21-'BS'!D71</f>
        <v>0</v>
      </c>
      <c r="Q23" s="57"/>
    </row>
    <row r="24" spans="1:17" ht="18.75" customHeight="1">
      <c r="A24" s="55" t="str">
        <f>'[1]BS'!A74</f>
        <v>หมายเหตุประกอบงบการเงินเป็นส่วนหนึ่งของงบการเงินนี้</v>
      </c>
      <c r="B24" s="55"/>
      <c r="C24" s="55"/>
      <c r="D24" s="49"/>
      <c r="E24" s="50"/>
      <c r="F24" s="49"/>
      <c r="G24" s="50"/>
      <c r="H24" s="49"/>
      <c r="I24" s="50"/>
      <c r="J24" s="49"/>
      <c r="K24" s="50"/>
      <c r="L24" s="50"/>
      <c r="M24" s="50"/>
      <c r="N24" s="49"/>
      <c r="O24" s="50"/>
      <c r="P24" s="49"/>
      <c r="Q24" s="57"/>
    </row>
    <row r="25" spans="1:17" ht="18.75" customHeight="1">
      <c r="A25" s="64"/>
      <c r="B25" s="64"/>
      <c r="C25" s="64"/>
      <c r="D25" s="49"/>
      <c r="E25" s="50"/>
      <c r="F25" s="49"/>
      <c r="G25" s="50"/>
      <c r="H25" s="49"/>
      <c r="I25" s="50"/>
      <c r="J25" s="49"/>
      <c r="K25" s="50"/>
      <c r="L25" s="50"/>
      <c r="M25" s="50"/>
      <c r="N25" s="49"/>
      <c r="O25" s="50"/>
      <c r="P25" s="49"/>
      <c r="Q25" s="57"/>
    </row>
    <row r="26" spans="4:17" ht="18.75" customHeight="1">
      <c r="D26" s="77"/>
      <c r="E26" s="78"/>
      <c r="F26" s="77"/>
      <c r="G26" s="78"/>
      <c r="H26" s="77"/>
      <c r="I26" s="78"/>
      <c r="J26" s="77"/>
      <c r="K26" s="78"/>
      <c r="L26" s="78"/>
      <c r="M26" s="78"/>
      <c r="N26" s="77"/>
      <c r="O26" s="78"/>
      <c r="P26" s="77"/>
      <c r="Q26" s="57"/>
    </row>
    <row r="27" spans="1:14" s="52" customFormat="1" ht="18.75" customHeight="1">
      <c r="A27" s="79"/>
      <c r="B27" s="79"/>
      <c r="H27" s="80"/>
      <c r="I27" s="81"/>
      <c r="J27" s="80"/>
      <c r="K27" s="81"/>
      <c r="L27" s="81"/>
      <c r="M27" s="81"/>
      <c r="N27" s="80"/>
    </row>
    <row r="28" spans="1:14" s="52" customFormat="1" ht="18.75" customHeight="1">
      <c r="A28" s="82" t="s">
        <v>34</v>
      </c>
      <c r="B28" s="82"/>
      <c r="H28" s="83" t="s">
        <v>116</v>
      </c>
      <c r="I28" s="83"/>
      <c r="J28" s="83"/>
      <c r="K28" s="83"/>
      <c r="L28" s="83"/>
      <c r="M28" s="83"/>
      <c r="N28" s="83"/>
    </row>
    <row r="29" spans="1:14" s="52" customFormat="1" ht="18.75" customHeight="1">
      <c r="A29" s="84" t="s">
        <v>117</v>
      </c>
      <c r="B29" s="84"/>
      <c r="H29" s="85" t="s">
        <v>117</v>
      </c>
      <c r="I29" s="85"/>
      <c r="J29" s="85"/>
      <c r="K29" s="85"/>
      <c r="L29" s="85"/>
      <c r="M29" s="85"/>
      <c r="N29" s="85"/>
    </row>
    <row r="30" spans="4:17" ht="18.75" customHeight="1">
      <c r="D30" s="77"/>
      <c r="E30" s="78"/>
      <c r="F30" s="77"/>
      <c r="G30" s="78"/>
      <c r="H30" s="77"/>
      <c r="I30" s="78"/>
      <c r="J30" s="77"/>
      <c r="K30" s="78"/>
      <c r="L30" s="78"/>
      <c r="M30" s="78"/>
      <c r="N30" s="77"/>
      <c r="O30" s="78"/>
      <c r="P30" s="77"/>
      <c r="Q30" s="57"/>
    </row>
    <row r="33" spans="1:17" ht="18.75" customHeight="1">
      <c r="A33" s="64"/>
      <c r="B33" s="64"/>
      <c r="C33" s="64"/>
      <c r="D33" s="49"/>
      <c r="E33" s="50"/>
      <c r="F33" s="49"/>
      <c r="G33" s="50"/>
      <c r="H33" s="49"/>
      <c r="I33" s="50"/>
      <c r="J33" s="49"/>
      <c r="K33" s="50"/>
      <c r="L33" s="50"/>
      <c r="M33" s="50"/>
      <c r="N33" s="49"/>
      <c r="O33" s="50"/>
      <c r="P33" s="49"/>
      <c r="Q33" s="57"/>
    </row>
    <row r="34" spans="1:17" ht="18.75" customHeight="1">
      <c r="A34" s="64"/>
      <c r="B34" s="64"/>
      <c r="C34" s="64"/>
      <c r="D34" s="49"/>
      <c r="E34" s="50"/>
      <c r="F34" s="49"/>
      <c r="G34" s="50"/>
      <c r="H34" s="49"/>
      <c r="I34" s="50"/>
      <c r="J34" s="49"/>
      <c r="K34" s="50"/>
      <c r="L34" s="50"/>
      <c r="M34" s="50"/>
      <c r="N34" s="49"/>
      <c r="O34" s="50"/>
      <c r="P34" s="49"/>
      <c r="Q34" s="57"/>
    </row>
    <row r="35" spans="1:17" ht="18.75" customHeight="1">
      <c r="A35" s="64"/>
      <c r="B35" s="64"/>
      <c r="C35" s="64"/>
      <c r="D35" s="49"/>
      <c r="E35" s="50"/>
      <c r="F35" s="49"/>
      <c r="G35" s="50"/>
      <c r="H35" s="49"/>
      <c r="I35" s="50"/>
      <c r="J35" s="49"/>
      <c r="K35" s="50"/>
      <c r="L35" s="50"/>
      <c r="M35" s="50"/>
      <c r="N35" s="49"/>
      <c r="O35" s="50"/>
      <c r="P35" s="49"/>
      <c r="Q35" s="57"/>
    </row>
    <row r="36" spans="1:17" ht="18.75" customHeight="1">
      <c r="A36" s="64"/>
      <c r="B36" s="64"/>
      <c r="C36" s="64"/>
      <c r="D36" s="49"/>
      <c r="E36" s="50"/>
      <c r="F36" s="49"/>
      <c r="G36" s="50"/>
      <c r="H36" s="49"/>
      <c r="I36" s="50"/>
      <c r="J36" s="49"/>
      <c r="K36" s="50"/>
      <c r="L36" s="50"/>
      <c r="M36" s="50"/>
      <c r="N36" s="49"/>
      <c r="O36" s="50"/>
      <c r="P36" s="49"/>
      <c r="Q36" s="57"/>
    </row>
    <row r="37" spans="1:17" ht="18.75" customHeight="1">
      <c r="A37" s="64"/>
      <c r="B37" s="64"/>
      <c r="C37" s="64"/>
      <c r="D37" s="49"/>
      <c r="E37" s="50"/>
      <c r="F37" s="49"/>
      <c r="G37" s="50"/>
      <c r="H37" s="49"/>
      <c r="I37" s="50"/>
      <c r="J37" s="49"/>
      <c r="K37" s="50"/>
      <c r="L37" s="50"/>
      <c r="M37" s="50"/>
      <c r="N37" s="49"/>
      <c r="O37" s="50"/>
      <c r="P37" s="49"/>
      <c r="Q37" s="57"/>
    </row>
    <row r="38" spans="1:17" ht="18.75" customHeight="1">
      <c r="A38" s="64"/>
      <c r="B38" s="64"/>
      <c r="C38" s="64"/>
      <c r="D38" s="49"/>
      <c r="E38" s="50"/>
      <c r="F38" s="49"/>
      <c r="G38" s="50"/>
      <c r="H38" s="49"/>
      <c r="I38" s="50"/>
      <c r="J38" s="49"/>
      <c r="K38" s="50"/>
      <c r="L38" s="50"/>
      <c r="M38" s="50"/>
      <c r="N38" s="49"/>
      <c r="O38" s="50"/>
      <c r="P38" s="49"/>
      <c r="Q38" s="57"/>
    </row>
    <row r="39" spans="1:17" ht="18.75" customHeight="1">
      <c r="A39" s="55"/>
      <c r="B39" s="55"/>
      <c r="C39" s="55"/>
      <c r="D39" s="49"/>
      <c r="E39" s="50"/>
      <c r="F39" s="49"/>
      <c r="G39" s="50"/>
      <c r="H39" s="49"/>
      <c r="I39" s="50"/>
      <c r="J39" s="49"/>
      <c r="K39" s="50"/>
      <c r="L39" s="50"/>
      <c r="M39" s="50"/>
      <c r="N39" s="49"/>
      <c r="O39" s="50"/>
      <c r="P39" s="49"/>
      <c r="Q39" s="57"/>
    </row>
    <row r="40" spans="1:17" ht="18.75" customHeight="1">
      <c r="A40" s="55"/>
      <c r="B40" s="55"/>
      <c r="C40" s="55"/>
      <c r="D40" s="49"/>
      <c r="E40" s="50"/>
      <c r="F40" s="49"/>
      <c r="G40" s="50"/>
      <c r="H40" s="49"/>
      <c r="I40" s="50"/>
      <c r="J40" s="49"/>
      <c r="K40" s="50"/>
      <c r="L40" s="50"/>
      <c r="M40" s="50"/>
      <c r="N40" s="49"/>
      <c r="O40" s="50"/>
      <c r="P40" s="49"/>
      <c r="Q40" s="57"/>
    </row>
    <row r="41" spans="1:17" ht="18.75" customHeight="1">
      <c r="A41" s="55"/>
      <c r="B41" s="55"/>
      <c r="C41" s="55"/>
      <c r="D41" s="86"/>
      <c r="E41" s="87"/>
      <c r="F41" s="86"/>
      <c r="G41" s="87"/>
      <c r="H41" s="86"/>
      <c r="I41" s="87"/>
      <c r="J41" s="86"/>
      <c r="K41" s="87"/>
      <c r="L41" s="87"/>
      <c r="M41" s="87"/>
      <c r="N41" s="86"/>
      <c r="O41" s="87"/>
      <c r="P41" s="86"/>
      <c r="Q41" s="88"/>
    </row>
    <row r="42" spans="1:17" ht="18.75" customHeight="1">
      <c r="A42" s="55"/>
      <c r="B42" s="55"/>
      <c r="C42" s="55"/>
      <c r="D42" s="86"/>
      <c r="E42" s="87"/>
      <c r="F42" s="86"/>
      <c r="G42" s="87"/>
      <c r="H42" s="86"/>
      <c r="I42" s="87"/>
      <c r="J42" s="86"/>
      <c r="K42" s="87"/>
      <c r="L42" s="87"/>
      <c r="M42" s="87"/>
      <c r="N42" s="86"/>
      <c r="O42" s="87"/>
      <c r="P42" s="86"/>
      <c r="Q42" s="88"/>
    </row>
    <row r="43" spans="1:17" ht="18.75" customHeight="1">
      <c r="A43" s="55"/>
      <c r="B43" s="55"/>
      <c r="C43" s="55"/>
      <c r="D43" s="86"/>
      <c r="E43" s="87"/>
      <c r="F43" s="86"/>
      <c r="G43" s="87"/>
      <c r="H43" s="86"/>
      <c r="I43" s="87"/>
      <c r="J43" s="86"/>
      <c r="K43" s="87"/>
      <c r="L43" s="87"/>
      <c r="M43" s="87"/>
      <c r="N43" s="86"/>
      <c r="O43" s="87"/>
      <c r="P43" s="86"/>
      <c r="Q43" s="88"/>
    </row>
    <row r="44" spans="1:17" ht="18.75" customHeight="1">
      <c r="A44" s="55"/>
      <c r="B44" s="55"/>
      <c r="C44" s="55"/>
      <c r="D44" s="86"/>
      <c r="E44" s="87"/>
      <c r="F44" s="86"/>
      <c r="G44" s="87"/>
      <c r="H44" s="86"/>
      <c r="I44" s="87"/>
      <c r="J44" s="86"/>
      <c r="K44" s="87"/>
      <c r="L44" s="87"/>
      <c r="M44" s="87"/>
      <c r="N44" s="86"/>
      <c r="O44" s="87"/>
      <c r="P44" s="86"/>
      <c r="Q44" s="88"/>
    </row>
    <row r="45" spans="1:17" ht="18.75" customHeight="1">
      <c r="A45" s="64"/>
      <c r="B45" s="64"/>
      <c r="C45" s="64"/>
      <c r="D45" s="49"/>
      <c r="E45" s="50"/>
      <c r="F45" s="49"/>
      <c r="G45" s="50"/>
      <c r="H45" s="49"/>
      <c r="I45" s="50"/>
      <c r="J45" s="49"/>
      <c r="K45" s="50"/>
      <c r="L45" s="50"/>
      <c r="M45" s="50"/>
      <c r="N45" s="49"/>
      <c r="O45" s="50"/>
      <c r="P45" s="49"/>
      <c r="Q45" s="57"/>
    </row>
    <row r="46" spans="1:17" ht="18.75" customHeight="1">
      <c r="A46" s="64"/>
      <c r="B46" s="64"/>
      <c r="C46" s="64"/>
      <c r="D46" s="49"/>
      <c r="E46" s="50"/>
      <c r="F46" s="49"/>
      <c r="G46" s="50"/>
      <c r="H46" s="49"/>
      <c r="I46" s="50"/>
      <c r="J46" s="49"/>
      <c r="K46" s="50"/>
      <c r="L46" s="50"/>
      <c r="M46" s="50"/>
      <c r="N46" s="49"/>
      <c r="O46" s="50"/>
      <c r="P46" s="49"/>
      <c r="Q46" s="57"/>
    </row>
    <row r="47" spans="1:17" ht="18.75" customHeight="1">
      <c r="A47" s="64"/>
      <c r="B47" s="64"/>
      <c r="C47" s="64"/>
      <c r="D47" s="49"/>
      <c r="E47" s="50"/>
      <c r="F47" s="49"/>
      <c r="G47" s="50"/>
      <c r="H47" s="49"/>
      <c r="I47" s="50"/>
      <c r="J47" s="49"/>
      <c r="K47" s="50"/>
      <c r="L47" s="50"/>
      <c r="M47" s="50"/>
      <c r="N47" s="49"/>
      <c r="O47" s="50"/>
      <c r="P47" s="49"/>
      <c r="Q47" s="57"/>
    </row>
    <row r="48" spans="1:17" ht="18.75" customHeight="1">
      <c r="A48" s="55"/>
      <c r="B48" s="55"/>
      <c r="C48" s="55"/>
      <c r="D48" s="49"/>
      <c r="E48" s="50"/>
      <c r="F48" s="49"/>
      <c r="G48" s="50"/>
      <c r="H48" s="49"/>
      <c r="I48" s="50"/>
      <c r="J48" s="49"/>
      <c r="K48" s="50"/>
      <c r="L48" s="50"/>
      <c r="M48" s="50"/>
      <c r="N48" s="49"/>
      <c r="O48" s="50"/>
      <c r="P48" s="49"/>
      <c r="Q48" s="57"/>
    </row>
    <row r="49" spans="1:17" ht="18.75" customHeight="1">
      <c r="A49" s="55"/>
      <c r="B49" s="55"/>
      <c r="C49" s="55"/>
      <c r="D49" s="49"/>
      <c r="E49" s="50"/>
      <c r="F49" s="49"/>
      <c r="G49" s="50"/>
      <c r="H49" s="49"/>
      <c r="I49" s="50"/>
      <c r="J49" s="49"/>
      <c r="K49" s="50"/>
      <c r="L49" s="50"/>
      <c r="M49" s="50"/>
      <c r="N49" s="49"/>
      <c r="O49" s="50"/>
      <c r="P49" s="49"/>
      <c r="Q49" s="57"/>
    </row>
    <row r="50" spans="1:17" ht="18.75" customHeight="1">
      <c r="A50" s="55"/>
      <c r="B50" s="55"/>
      <c r="C50" s="55"/>
      <c r="D50" s="49"/>
      <c r="E50" s="50"/>
      <c r="F50" s="49"/>
      <c r="G50" s="50"/>
      <c r="H50" s="49"/>
      <c r="I50" s="50"/>
      <c r="J50" s="49"/>
      <c r="K50" s="50"/>
      <c r="L50" s="50"/>
      <c r="M50" s="50"/>
      <c r="N50" s="49"/>
      <c r="O50" s="50"/>
      <c r="P50" s="49"/>
      <c r="Q50" s="57"/>
    </row>
    <row r="51" spans="1:17" ht="18.75" customHeight="1">
      <c r="A51" s="55"/>
      <c r="B51" s="55"/>
      <c r="C51" s="55"/>
      <c r="D51" s="49"/>
      <c r="E51" s="50"/>
      <c r="F51" s="49"/>
      <c r="G51" s="50"/>
      <c r="H51" s="49"/>
      <c r="I51" s="50"/>
      <c r="J51" s="49"/>
      <c r="K51" s="50"/>
      <c r="L51" s="50"/>
      <c r="M51" s="50"/>
      <c r="N51" s="49"/>
      <c r="O51" s="50"/>
      <c r="P51" s="49"/>
      <c r="Q51" s="57"/>
    </row>
    <row r="52" spans="1:17" ht="18.75" customHeight="1">
      <c r="A52" s="55"/>
      <c r="B52" s="55"/>
      <c r="C52" s="55"/>
      <c r="D52" s="49"/>
      <c r="E52" s="50"/>
      <c r="F52" s="49"/>
      <c r="G52" s="50"/>
      <c r="H52" s="49"/>
      <c r="I52" s="50"/>
      <c r="J52" s="49"/>
      <c r="K52" s="50"/>
      <c r="L52" s="50"/>
      <c r="M52" s="50"/>
      <c r="N52" s="49"/>
      <c r="O52" s="50"/>
      <c r="P52" s="49"/>
      <c r="Q52" s="57"/>
    </row>
    <row r="53" spans="1:17" ht="18.75" customHeight="1">
      <c r="A53" s="55"/>
      <c r="B53" s="55"/>
      <c r="C53" s="55"/>
      <c r="D53" s="49"/>
      <c r="E53" s="50"/>
      <c r="F53" s="49"/>
      <c r="G53" s="50"/>
      <c r="H53" s="49"/>
      <c r="I53" s="50"/>
      <c r="J53" s="49"/>
      <c r="K53" s="50"/>
      <c r="L53" s="50"/>
      <c r="M53" s="50"/>
      <c r="N53" s="49"/>
      <c r="O53" s="50"/>
      <c r="P53" s="49"/>
      <c r="Q53" s="57"/>
    </row>
    <row r="54" spans="1:17" ht="18.75" customHeight="1">
      <c r="A54" s="55"/>
      <c r="B54" s="55"/>
      <c r="C54" s="55"/>
      <c r="D54" s="49"/>
      <c r="E54" s="50"/>
      <c r="F54" s="49"/>
      <c r="G54" s="50"/>
      <c r="H54" s="49"/>
      <c r="I54" s="50"/>
      <c r="J54" s="49"/>
      <c r="K54" s="50"/>
      <c r="L54" s="50"/>
      <c r="M54" s="50"/>
      <c r="N54" s="49"/>
      <c r="O54" s="50"/>
      <c r="P54" s="49"/>
      <c r="Q54" s="57"/>
    </row>
    <row r="55" spans="1:17" ht="18.75" customHeight="1">
      <c r="A55" s="64"/>
      <c r="B55" s="64"/>
      <c r="C55" s="64"/>
      <c r="D55" s="49"/>
      <c r="E55" s="50"/>
      <c r="F55" s="49"/>
      <c r="G55" s="50"/>
      <c r="H55" s="49"/>
      <c r="I55" s="50"/>
      <c r="J55" s="49"/>
      <c r="K55" s="50"/>
      <c r="L55" s="50"/>
      <c r="M55" s="50"/>
      <c r="N55" s="49"/>
      <c r="O55" s="50"/>
      <c r="P55" s="49"/>
      <c r="Q55" s="57"/>
    </row>
    <row r="56" spans="1:17" ht="18.75" customHeight="1">
      <c r="A56" s="55"/>
      <c r="B56" s="55"/>
      <c r="C56" s="55"/>
      <c r="D56" s="49"/>
      <c r="E56" s="50"/>
      <c r="F56" s="49"/>
      <c r="G56" s="50"/>
      <c r="H56" s="49"/>
      <c r="I56" s="50"/>
      <c r="J56" s="49"/>
      <c r="K56" s="50"/>
      <c r="L56" s="50"/>
      <c r="M56" s="50"/>
      <c r="N56" s="49"/>
      <c r="O56" s="50"/>
      <c r="P56" s="49"/>
      <c r="Q56" s="57"/>
    </row>
    <row r="57" spans="1:17" ht="18.75" customHeight="1">
      <c r="A57" s="55"/>
      <c r="B57" s="55"/>
      <c r="C57" s="55"/>
      <c r="D57" s="49"/>
      <c r="E57" s="50"/>
      <c r="F57" s="49"/>
      <c r="G57" s="50"/>
      <c r="H57" s="49"/>
      <c r="I57" s="50"/>
      <c r="J57" s="49"/>
      <c r="K57" s="50"/>
      <c r="L57" s="50"/>
      <c r="M57" s="50"/>
      <c r="N57" s="49"/>
      <c r="O57" s="50"/>
      <c r="P57" s="49"/>
      <c r="Q57" s="57"/>
    </row>
    <row r="58" spans="1:17" ht="18.75" customHeight="1">
      <c r="A58" s="55"/>
      <c r="B58" s="55"/>
      <c r="C58" s="55"/>
      <c r="D58" s="49"/>
      <c r="E58" s="50"/>
      <c r="F58" s="49"/>
      <c r="G58" s="50"/>
      <c r="H58" s="49"/>
      <c r="I58" s="50"/>
      <c r="J58" s="49"/>
      <c r="K58" s="50"/>
      <c r="L58" s="50"/>
      <c r="M58" s="50"/>
      <c r="N58" s="49"/>
      <c r="O58" s="50"/>
      <c r="P58" s="49"/>
      <c r="Q58" s="57"/>
    </row>
    <row r="59" spans="1:17" ht="18.75" customHeight="1">
      <c r="A59" s="55"/>
      <c r="B59" s="55"/>
      <c r="C59" s="55"/>
      <c r="D59" s="49"/>
      <c r="E59" s="50"/>
      <c r="F59" s="49"/>
      <c r="G59" s="50"/>
      <c r="H59" s="49"/>
      <c r="I59" s="50"/>
      <c r="J59" s="49"/>
      <c r="K59" s="50"/>
      <c r="L59" s="50"/>
      <c r="M59" s="50"/>
      <c r="N59" s="49"/>
      <c r="O59" s="50"/>
      <c r="P59" s="49"/>
      <c r="Q59" s="57"/>
    </row>
    <row r="60" spans="1:17" ht="18.75" customHeight="1">
      <c r="A60" s="64"/>
      <c r="B60" s="64"/>
      <c r="C60" s="64"/>
      <c r="D60" s="49"/>
      <c r="E60" s="50"/>
      <c r="F60" s="49"/>
      <c r="G60" s="50"/>
      <c r="H60" s="49"/>
      <c r="I60" s="50"/>
      <c r="J60" s="49"/>
      <c r="K60" s="50"/>
      <c r="L60" s="50"/>
      <c r="M60" s="50"/>
      <c r="N60" s="49"/>
      <c r="O60" s="50"/>
      <c r="P60" s="49"/>
      <c r="Q60" s="57"/>
    </row>
    <row r="61" spans="1:17" ht="18.75" customHeight="1">
      <c r="A61" s="55"/>
      <c r="B61" s="55"/>
      <c r="C61" s="55"/>
      <c r="D61" s="49"/>
      <c r="E61" s="50"/>
      <c r="F61" s="49"/>
      <c r="G61" s="50"/>
      <c r="H61" s="49"/>
      <c r="I61" s="50"/>
      <c r="J61" s="49"/>
      <c r="K61" s="50"/>
      <c r="L61" s="50"/>
      <c r="M61" s="50"/>
      <c r="N61" s="49"/>
      <c r="O61" s="50"/>
      <c r="P61" s="49"/>
      <c r="Q61" s="57"/>
    </row>
    <row r="62" spans="1:17" ht="18.75" customHeight="1">
      <c r="A62" s="64"/>
      <c r="B62" s="64"/>
      <c r="C62" s="64"/>
      <c r="D62" s="49"/>
      <c r="E62" s="50"/>
      <c r="F62" s="49"/>
      <c r="G62" s="50"/>
      <c r="H62" s="49"/>
      <c r="I62" s="50"/>
      <c r="J62" s="49"/>
      <c r="K62" s="50"/>
      <c r="L62" s="50"/>
      <c r="M62" s="50"/>
      <c r="N62" s="49"/>
      <c r="O62" s="50"/>
      <c r="P62" s="49"/>
      <c r="Q62" s="57"/>
    </row>
    <row r="63" spans="1:17" ht="18.75" customHeight="1">
      <c r="A63" s="55"/>
      <c r="B63" s="55"/>
      <c r="C63" s="55"/>
      <c r="D63" s="49"/>
      <c r="E63" s="50"/>
      <c r="F63" s="49"/>
      <c r="G63" s="50"/>
      <c r="H63" s="49"/>
      <c r="I63" s="50"/>
      <c r="J63" s="49"/>
      <c r="K63" s="50"/>
      <c r="L63" s="50"/>
      <c r="M63" s="50"/>
      <c r="N63" s="49"/>
      <c r="O63" s="50"/>
      <c r="P63" s="49"/>
      <c r="Q63" s="57"/>
    </row>
    <row r="64" spans="1:17" ht="18.75" customHeight="1">
      <c r="A64" s="55"/>
      <c r="B64" s="55"/>
      <c r="C64" s="55"/>
      <c r="D64" s="49"/>
      <c r="E64" s="50"/>
      <c r="F64" s="49"/>
      <c r="G64" s="50"/>
      <c r="H64" s="49"/>
      <c r="I64" s="50"/>
      <c r="J64" s="49"/>
      <c r="K64" s="50"/>
      <c r="L64" s="50"/>
      <c r="M64" s="50"/>
      <c r="N64" s="49"/>
      <c r="O64" s="50"/>
      <c r="P64" s="49"/>
      <c r="Q64" s="57"/>
    </row>
    <row r="65" spans="1:17" ht="18.75" customHeight="1">
      <c r="A65" s="55"/>
      <c r="B65" s="55"/>
      <c r="C65" s="55"/>
      <c r="D65" s="49"/>
      <c r="E65" s="50"/>
      <c r="F65" s="49"/>
      <c r="G65" s="50"/>
      <c r="H65" s="49"/>
      <c r="I65" s="50"/>
      <c r="J65" s="49"/>
      <c r="K65" s="50"/>
      <c r="L65" s="50"/>
      <c r="M65" s="50"/>
      <c r="N65" s="49"/>
      <c r="O65" s="50"/>
      <c r="P65" s="49"/>
      <c r="Q65" s="57"/>
    </row>
    <row r="66" spans="1:17" ht="18.75" customHeight="1">
      <c r="A66" s="55"/>
      <c r="B66" s="55"/>
      <c r="C66" s="55"/>
      <c r="D66" s="49"/>
      <c r="E66" s="50"/>
      <c r="F66" s="49"/>
      <c r="G66" s="50"/>
      <c r="H66" s="49"/>
      <c r="I66" s="50"/>
      <c r="J66" s="49"/>
      <c r="K66" s="50"/>
      <c r="L66" s="50"/>
      <c r="M66" s="50"/>
      <c r="N66" s="49"/>
      <c r="O66" s="50"/>
      <c r="P66" s="49"/>
      <c r="Q66" s="57"/>
    </row>
    <row r="67" spans="1:17" ht="18.75" customHeight="1">
      <c r="A67" s="55"/>
      <c r="B67" s="55"/>
      <c r="C67" s="55"/>
      <c r="D67" s="49"/>
      <c r="E67" s="50"/>
      <c r="F67" s="49"/>
      <c r="G67" s="50"/>
      <c r="H67" s="49"/>
      <c r="I67" s="50"/>
      <c r="J67" s="49"/>
      <c r="K67" s="50"/>
      <c r="L67" s="50"/>
      <c r="M67" s="50"/>
      <c r="N67" s="49"/>
      <c r="O67" s="50"/>
      <c r="P67" s="49"/>
      <c r="Q67" s="57"/>
    </row>
    <row r="68" spans="1:17" ht="18.75" customHeight="1">
      <c r="A68" s="55"/>
      <c r="B68" s="55"/>
      <c r="C68" s="55"/>
      <c r="D68" s="49"/>
      <c r="E68" s="50"/>
      <c r="F68" s="49"/>
      <c r="G68" s="50"/>
      <c r="H68" s="49"/>
      <c r="I68" s="50"/>
      <c r="J68" s="49"/>
      <c r="K68" s="50"/>
      <c r="L68" s="50"/>
      <c r="M68" s="50"/>
      <c r="N68" s="49"/>
      <c r="O68" s="50"/>
      <c r="P68" s="49"/>
      <c r="Q68" s="57"/>
    </row>
    <row r="69" spans="1:17" ht="18.75" customHeight="1">
      <c r="A69" s="55"/>
      <c r="B69" s="55"/>
      <c r="C69" s="55"/>
      <c r="D69" s="49"/>
      <c r="E69" s="50"/>
      <c r="F69" s="49"/>
      <c r="G69" s="50"/>
      <c r="H69" s="49"/>
      <c r="I69" s="50"/>
      <c r="J69" s="49"/>
      <c r="K69" s="50"/>
      <c r="L69" s="50"/>
      <c r="M69" s="50"/>
      <c r="N69" s="49"/>
      <c r="O69" s="50"/>
      <c r="P69" s="49"/>
      <c r="Q69" s="57"/>
    </row>
    <row r="70" spans="1:17" ht="18.75" customHeight="1">
      <c r="A70" s="55"/>
      <c r="B70" s="55"/>
      <c r="C70" s="55"/>
      <c r="D70" s="49"/>
      <c r="E70" s="50"/>
      <c r="F70" s="49"/>
      <c r="G70" s="50"/>
      <c r="H70" s="49"/>
      <c r="I70" s="50"/>
      <c r="J70" s="49"/>
      <c r="K70" s="50"/>
      <c r="L70" s="50"/>
      <c r="M70" s="50"/>
      <c r="N70" s="49"/>
      <c r="O70" s="50"/>
      <c r="P70" s="49"/>
      <c r="Q70" s="57"/>
    </row>
    <row r="71" spans="1:17" ht="18.75" customHeight="1">
      <c r="A71" s="64"/>
      <c r="B71" s="64"/>
      <c r="C71" s="64"/>
      <c r="D71" s="49"/>
      <c r="E71" s="50"/>
      <c r="F71" s="49"/>
      <c r="G71" s="50"/>
      <c r="H71" s="49"/>
      <c r="I71" s="50"/>
      <c r="J71" s="49"/>
      <c r="K71" s="50"/>
      <c r="L71" s="50"/>
      <c r="M71" s="50"/>
      <c r="N71" s="49"/>
      <c r="O71" s="50"/>
      <c r="P71" s="49"/>
      <c r="Q71" s="57"/>
    </row>
    <row r="72" spans="1:17" ht="18.75" customHeight="1">
      <c r="A72" s="64"/>
      <c r="B72" s="64"/>
      <c r="C72" s="64"/>
      <c r="D72" s="49"/>
      <c r="E72" s="50"/>
      <c r="F72" s="49"/>
      <c r="G72" s="50"/>
      <c r="H72" s="49"/>
      <c r="I72" s="50"/>
      <c r="J72" s="49"/>
      <c r="K72" s="50"/>
      <c r="L72" s="50"/>
      <c r="M72" s="50"/>
      <c r="N72" s="49"/>
      <c r="O72" s="50"/>
      <c r="P72" s="49"/>
      <c r="Q72" s="57"/>
    </row>
    <row r="73" spans="1:17" ht="18.75" customHeight="1">
      <c r="A73" s="55"/>
      <c r="B73" s="55"/>
      <c r="C73" s="55"/>
      <c r="D73" s="49"/>
      <c r="E73" s="50"/>
      <c r="F73" s="49"/>
      <c r="G73" s="50"/>
      <c r="H73" s="49"/>
      <c r="I73" s="50"/>
      <c r="J73" s="49"/>
      <c r="K73" s="50"/>
      <c r="L73" s="50"/>
      <c r="M73" s="50"/>
      <c r="N73" s="49"/>
      <c r="O73" s="50"/>
      <c r="P73" s="49"/>
      <c r="Q73" s="57"/>
    </row>
    <row r="74" spans="1:17" ht="18.75" customHeight="1">
      <c r="A74" s="55"/>
      <c r="B74" s="55"/>
      <c r="C74" s="55"/>
      <c r="D74" s="49"/>
      <c r="E74" s="50"/>
      <c r="F74" s="49"/>
      <c r="G74" s="50"/>
      <c r="H74" s="49"/>
      <c r="I74" s="50"/>
      <c r="J74" s="49"/>
      <c r="K74" s="50"/>
      <c r="L74" s="50"/>
      <c r="M74" s="50"/>
      <c r="N74" s="49"/>
      <c r="O74" s="50"/>
      <c r="P74" s="49"/>
      <c r="Q74" s="57"/>
    </row>
    <row r="75" spans="1:17" ht="18.75" customHeight="1">
      <c r="A75" s="64"/>
      <c r="B75" s="64"/>
      <c r="C75" s="64"/>
      <c r="D75" s="49"/>
      <c r="E75" s="50"/>
      <c r="F75" s="49"/>
      <c r="G75" s="50"/>
      <c r="H75" s="49"/>
      <c r="I75" s="50"/>
      <c r="J75" s="49"/>
      <c r="K75" s="50"/>
      <c r="L75" s="50"/>
      <c r="M75" s="50"/>
      <c r="N75" s="49"/>
      <c r="O75" s="50"/>
      <c r="P75" s="49"/>
      <c r="Q75" s="57"/>
    </row>
    <row r="76" spans="1:17" ht="18.75" customHeight="1">
      <c r="A76" s="64"/>
      <c r="B76" s="64"/>
      <c r="C76" s="64"/>
      <c r="D76" s="49"/>
      <c r="E76" s="50"/>
      <c r="F76" s="49"/>
      <c r="G76" s="50"/>
      <c r="H76" s="49"/>
      <c r="I76" s="50"/>
      <c r="J76" s="49"/>
      <c r="K76" s="50"/>
      <c r="L76" s="50"/>
      <c r="M76" s="50"/>
      <c r="N76" s="49"/>
      <c r="O76" s="50"/>
      <c r="P76" s="49"/>
      <c r="Q76" s="57"/>
    </row>
    <row r="77" spans="1:17" ht="18.75" customHeight="1">
      <c r="A77" s="64"/>
      <c r="B77" s="64"/>
      <c r="C77" s="64"/>
      <c r="D77" s="49"/>
      <c r="E77" s="50"/>
      <c r="F77" s="49"/>
      <c r="G77" s="50"/>
      <c r="H77" s="49"/>
      <c r="I77" s="50"/>
      <c r="J77" s="49"/>
      <c r="K77" s="50"/>
      <c r="L77" s="50"/>
      <c r="M77" s="50"/>
      <c r="N77" s="49"/>
      <c r="O77" s="50"/>
      <c r="P77" s="49"/>
      <c r="Q77" s="57"/>
    </row>
    <row r="78" spans="1:17" ht="18.75" customHeight="1">
      <c r="A78" s="55"/>
      <c r="B78" s="55"/>
      <c r="C78" s="55"/>
      <c r="D78" s="49"/>
      <c r="E78" s="50"/>
      <c r="F78" s="49"/>
      <c r="G78" s="50"/>
      <c r="H78" s="49"/>
      <c r="I78" s="50"/>
      <c r="J78" s="49"/>
      <c r="K78" s="50"/>
      <c r="L78" s="50"/>
      <c r="M78" s="50"/>
      <c r="N78" s="49"/>
      <c r="O78" s="50"/>
      <c r="P78" s="49"/>
      <c r="Q78" s="57"/>
    </row>
    <row r="79" spans="1:17" ht="18.75" customHeight="1">
      <c r="A79" s="55"/>
      <c r="B79" s="55"/>
      <c r="C79" s="55"/>
      <c r="D79" s="49"/>
      <c r="E79" s="50"/>
      <c r="F79" s="49"/>
      <c r="G79" s="50"/>
      <c r="H79" s="49"/>
      <c r="I79" s="50"/>
      <c r="J79" s="49"/>
      <c r="K79" s="50"/>
      <c r="L79" s="50"/>
      <c r="M79" s="50"/>
      <c r="N79" s="49"/>
      <c r="O79" s="50"/>
      <c r="P79" s="49"/>
      <c r="Q79" s="57"/>
    </row>
    <row r="80" spans="1:17" ht="18.75" customHeight="1">
      <c r="A80" s="55"/>
      <c r="B80" s="55"/>
      <c r="C80" s="55"/>
      <c r="D80" s="86"/>
      <c r="E80" s="87"/>
      <c r="F80" s="86"/>
      <c r="G80" s="87"/>
      <c r="H80" s="86"/>
      <c r="I80" s="87"/>
      <c r="J80" s="86"/>
      <c r="K80" s="87"/>
      <c r="L80" s="87"/>
      <c r="M80" s="87"/>
      <c r="N80" s="86"/>
      <c r="O80" s="87"/>
      <c r="P80" s="86"/>
      <c r="Q80" s="88"/>
    </row>
    <row r="81" spans="1:17" ht="18.75" customHeight="1">
      <c r="A81" s="55"/>
      <c r="B81" s="55"/>
      <c r="C81" s="55"/>
      <c r="D81" s="86"/>
      <c r="E81" s="87"/>
      <c r="F81" s="86"/>
      <c r="G81" s="87"/>
      <c r="H81" s="86"/>
      <c r="I81" s="87"/>
      <c r="J81" s="86"/>
      <c r="K81" s="87"/>
      <c r="L81" s="87"/>
      <c r="M81" s="87"/>
      <c r="N81" s="86"/>
      <c r="O81" s="87"/>
      <c r="P81" s="86"/>
      <c r="Q81" s="88"/>
    </row>
    <row r="82" spans="1:17" ht="18.75" customHeight="1">
      <c r="A82" s="55"/>
      <c r="B82" s="55"/>
      <c r="C82" s="55"/>
      <c r="D82" s="86"/>
      <c r="E82" s="87"/>
      <c r="F82" s="86"/>
      <c r="G82" s="87"/>
      <c r="H82" s="86"/>
      <c r="I82" s="87"/>
      <c r="J82" s="86"/>
      <c r="K82" s="87"/>
      <c r="L82" s="87"/>
      <c r="M82" s="87"/>
      <c r="N82" s="86"/>
      <c r="O82" s="87"/>
      <c r="P82" s="86"/>
      <c r="Q82" s="88"/>
    </row>
    <row r="83" spans="1:17" ht="18.75" customHeight="1">
      <c r="A83" s="55"/>
      <c r="B83" s="55"/>
      <c r="C83" s="55"/>
      <c r="D83" s="86"/>
      <c r="E83" s="87"/>
      <c r="F83" s="86"/>
      <c r="G83" s="87"/>
      <c r="H83" s="86"/>
      <c r="I83" s="87"/>
      <c r="J83" s="86"/>
      <c r="K83" s="87"/>
      <c r="L83" s="87"/>
      <c r="M83" s="87"/>
      <c r="N83" s="86"/>
      <c r="O83" s="87"/>
      <c r="P83" s="86"/>
      <c r="Q83" s="88"/>
    </row>
    <row r="84" spans="1:17" ht="18.75" customHeight="1">
      <c r="A84" s="55"/>
      <c r="B84" s="55"/>
      <c r="C84" s="55"/>
      <c r="D84" s="49"/>
      <c r="E84" s="50"/>
      <c r="F84" s="49"/>
      <c r="G84" s="50"/>
      <c r="H84" s="49"/>
      <c r="I84" s="50"/>
      <c r="J84" s="49"/>
      <c r="K84" s="50"/>
      <c r="L84" s="50"/>
      <c r="M84" s="50"/>
      <c r="N84" s="49"/>
      <c r="O84" s="50"/>
      <c r="P84" s="49"/>
      <c r="Q84" s="57"/>
    </row>
    <row r="85" spans="1:17" ht="18.75" customHeight="1">
      <c r="A85" s="64"/>
      <c r="B85" s="64"/>
      <c r="C85" s="64"/>
      <c r="D85" s="49"/>
      <c r="E85" s="50"/>
      <c r="F85" s="49"/>
      <c r="G85" s="50"/>
      <c r="H85" s="49"/>
      <c r="I85" s="50"/>
      <c r="J85" s="49"/>
      <c r="K85" s="50"/>
      <c r="L85" s="50"/>
      <c r="M85" s="50"/>
      <c r="N85" s="49"/>
      <c r="O85" s="50"/>
      <c r="P85" s="49"/>
      <c r="Q85" s="57"/>
    </row>
    <row r="86" spans="1:17" ht="18.75" customHeight="1">
      <c r="A86" s="55"/>
      <c r="B86" s="55"/>
      <c r="C86" s="55"/>
      <c r="D86" s="49"/>
      <c r="E86" s="50"/>
      <c r="F86" s="49"/>
      <c r="G86" s="50"/>
      <c r="H86" s="49"/>
      <c r="I86" s="50"/>
      <c r="J86" s="49"/>
      <c r="K86" s="50"/>
      <c r="L86" s="50"/>
      <c r="M86" s="50"/>
      <c r="N86" s="49"/>
      <c r="O86" s="50"/>
      <c r="P86" s="49"/>
      <c r="Q86" s="57"/>
    </row>
    <row r="87" spans="1:17" ht="18.75" customHeight="1">
      <c r="A87" s="55"/>
      <c r="B87" s="55"/>
      <c r="C87" s="55"/>
      <c r="D87" s="49"/>
      <c r="E87" s="50"/>
      <c r="F87" s="49"/>
      <c r="G87" s="50"/>
      <c r="H87" s="49"/>
      <c r="I87" s="50"/>
      <c r="J87" s="49"/>
      <c r="K87" s="50"/>
      <c r="L87" s="50"/>
      <c r="M87" s="50"/>
      <c r="N87" s="49"/>
      <c r="O87" s="50"/>
      <c r="P87" s="49"/>
      <c r="Q87" s="57"/>
    </row>
    <row r="88" spans="1:17" ht="18.75" customHeight="1">
      <c r="A88" s="55"/>
      <c r="B88" s="55"/>
      <c r="C88" s="55"/>
      <c r="D88" s="49"/>
      <c r="E88" s="50"/>
      <c r="F88" s="49"/>
      <c r="G88" s="50"/>
      <c r="H88" s="49"/>
      <c r="I88" s="50"/>
      <c r="J88" s="49"/>
      <c r="K88" s="50"/>
      <c r="L88" s="50"/>
      <c r="M88" s="50"/>
      <c r="N88" s="49"/>
      <c r="O88" s="50"/>
      <c r="P88" s="49"/>
      <c r="Q88" s="57"/>
    </row>
    <row r="89" spans="1:17" ht="18.75" customHeight="1">
      <c r="A89" s="64"/>
      <c r="B89" s="64"/>
      <c r="C89" s="64"/>
      <c r="D89" s="49"/>
      <c r="E89" s="50"/>
      <c r="F89" s="49"/>
      <c r="G89" s="50"/>
      <c r="H89" s="49"/>
      <c r="I89" s="50"/>
      <c r="J89" s="49"/>
      <c r="K89" s="50"/>
      <c r="L89" s="50"/>
      <c r="M89" s="50"/>
      <c r="N89" s="49"/>
      <c r="O89" s="50"/>
      <c r="P89" s="49"/>
      <c r="Q89" s="57"/>
    </row>
    <row r="90" spans="1:17" ht="18.75" customHeight="1">
      <c r="A90" s="55"/>
      <c r="B90" s="55"/>
      <c r="C90" s="55"/>
      <c r="D90" s="49"/>
      <c r="E90" s="50"/>
      <c r="F90" s="49"/>
      <c r="G90" s="50"/>
      <c r="H90" s="49"/>
      <c r="I90" s="50"/>
      <c r="J90" s="49"/>
      <c r="K90" s="50"/>
      <c r="L90" s="50"/>
      <c r="M90" s="50"/>
      <c r="N90" s="49"/>
      <c r="O90" s="50"/>
      <c r="P90" s="49"/>
      <c r="Q90" s="57"/>
    </row>
    <row r="91" spans="1:17" ht="18.75" customHeight="1">
      <c r="A91" s="64"/>
      <c r="B91" s="64"/>
      <c r="C91" s="64"/>
      <c r="D91" s="49"/>
      <c r="E91" s="50"/>
      <c r="F91" s="49"/>
      <c r="G91" s="50"/>
      <c r="H91" s="49"/>
      <c r="I91" s="50"/>
      <c r="J91" s="49"/>
      <c r="K91" s="50"/>
      <c r="L91" s="50"/>
      <c r="M91" s="50"/>
      <c r="N91" s="49"/>
      <c r="O91" s="50"/>
      <c r="P91" s="49"/>
      <c r="Q91" s="57"/>
    </row>
    <row r="92" spans="1:17" ht="18.75" customHeight="1">
      <c r="A92" s="55"/>
      <c r="B92" s="55"/>
      <c r="C92" s="55"/>
      <c r="D92" s="49"/>
      <c r="E92" s="50"/>
      <c r="F92" s="49"/>
      <c r="G92" s="50"/>
      <c r="H92" s="49"/>
      <c r="I92" s="50"/>
      <c r="J92" s="49"/>
      <c r="K92" s="50"/>
      <c r="L92" s="50"/>
      <c r="M92" s="50"/>
      <c r="N92" s="49"/>
      <c r="O92" s="50"/>
      <c r="P92" s="49"/>
      <c r="Q92" s="57"/>
    </row>
    <row r="93" spans="1:17" ht="18.75" customHeight="1">
      <c r="A93" s="55"/>
      <c r="B93" s="55"/>
      <c r="C93" s="55"/>
      <c r="D93" s="49"/>
      <c r="E93" s="50"/>
      <c r="F93" s="49"/>
      <c r="G93" s="50"/>
      <c r="H93" s="49"/>
      <c r="I93" s="50"/>
      <c r="J93" s="49"/>
      <c r="K93" s="50"/>
      <c r="L93" s="50"/>
      <c r="M93" s="50"/>
      <c r="N93" s="49"/>
      <c r="O93" s="50"/>
      <c r="P93" s="49"/>
      <c r="Q93" s="57"/>
    </row>
    <row r="94" spans="1:17" ht="18.75" customHeight="1">
      <c r="A94" s="55"/>
      <c r="B94" s="55"/>
      <c r="C94" s="55"/>
      <c r="D94" s="49"/>
      <c r="E94" s="50"/>
      <c r="F94" s="49"/>
      <c r="G94" s="50"/>
      <c r="H94" s="49"/>
      <c r="I94" s="50"/>
      <c r="J94" s="49"/>
      <c r="K94" s="50"/>
      <c r="L94" s="50"/>
      <c r="M94" s="50"/>
      <c r="N94" s="49"/>
      <c r="O94" s="50"/>
      <c r="P94" s="49"/>
      <c r="Q94" s="57"/>
    </row>
    <row r="95" spans="1:17" ht="18.75" customHeight="1">
      <c r="A95" s="64"/>
      <c r="B95" s="64"/>
      <c r="C95" s="64"/>
      <c r="D95" s="49"/>
      <c r="E95" s="50"/>
      <c r="F95" s="49"/>
      <c r="G95" s="50"/>
      <c r="H95" s="49"/>
      <c r="I95" s="50"/>
      <c r="J95" s="49"/>
      <c r="K95" s="50"/>
      <c r="L95" s="50"/>
      <c r="M95" s="50"/>
      <c r="N95" s="49"/>
      <c r="O95" s="50"/>
      <c r="P95" s="49"/>
      <c r="Q95" s="57"/>
    </row>
    <row r="96" spans="1:17" ht="18.75" customHeight="1">
      <c r="A96" s="55"/>
      <c r="B96" s="55"/>
      <c r="C96" s="55"/>
      <c r="D96" s="49"/>
      <c r="E96" s="50"/>
      <c r="F96" s="49"/>
      <c r="G96" s="50"/>
      <c r="H96" s="49"/>
      <c r="I96" s="50"/>
      <c r="J96" s="49"/>
      <c r="K96" s="50"/>
      <c r="L96" s="50"/>
      <c r="M96" s="50"/>
      <c r="N96" s="49"/>
      <c r="O96" s="50"/>
      <c r="P96" s="49"/>
      <c r="Q96" s="57"/>
    </row>
    <row r="97" spans="1:17" ht="18.75" customHeight="1">
      <c r="A97" s="55"/>
      <c r="B97" s="55"/>
      <c r="C97" s="55"/>
      <c r="D97" s="49"/>
      <c r="E97" s="50"/>
      <c r="F97" s="49"/>
      <c r="G97" s="50"/>
      <c r="H97" s="49"/>
      <c r="I97" s="50"/>
      <c r="J97" s="49"/>
      <c r="K97" s="50"/>
      <c r="L97" s="50"/>
      <c r="M97" s="50"/>
      <c r="N97" s="49"/>
      <c r="O97" s="50"/>
      <c r="P97" s="49"/>
      <c r="Q97" s="57"/>
    </row>
    <row r="98" spans="1:17" ht="18.75" customHeight="1">
      <c r="A98" s="55"/>
      <c r="B98" s="55"/>
      <c r="C98" s="55"/>
      <c r="D98" s="49"/>
      <c r="E98" s="50"/>
      <c r="F98" s="49"/>
      <c r="G98" s="50"/>
      <c r="H98" s="49"/>
      <c r="I98" s="50"/>
      <c r="J98" s="49"/>
      <c r="K98" s="50"/>
      <c r="L98" s="50"/>
      <c r="M98" s="50"/>
      <c r="N98" s="49"/>
      <c r="O98" s="50"/>
      <c r="P98" s="49"/>
      <c r="Q98" s="57"/>
    </row>
    <row r="99" spans="1:17" ht="18.75" customHeight="1">
      <c r="A99" s="64"/>
      <c r="B99" s="64"/>
      <c r="C99" s="64"/>
      <c r="D99" s="49"/>
      <c r="E99" s="50"/>
      <c r="F99" s="49"/>
      <c r="G99" s="50"/>
      <c r="H99" s="49"/>
      <c r="I99" s="50"/>
      <c r="J99" s="49"/>
      <c r="K99" s="50"/>
      <c r="L99" s="50"/>
      <c r="M99" s="50"/>
      <c r="N99" s="49"/>
      <c r="O99" s="50"/>
      <c r="P99" s="49"/>
      <c r="Q99" s="57"/>
    </row>
    <row r="100" spans="1:17" ht="18.75" customHeight="1">
      <c r="A100" s="55"/>
      <c r="B100" s="55"/>
      <c r="C100" s="55"/>
      <c r="D100" s="49"/>
      <c r="E100" s="50"/>
      <c r="F100" s="49"/>
      <c r="G100" s="50"/>
      <c r="H100" s="49"/>
      <c r="I100" s="50"/>
      <c r="J100" s="49"/>
      <c r="K100" s="50"/>
      <c r="L100" s="50"/>
      <c r="M100" s="50"/>
      <c r="N100" s="49"/>
      <c r="O100" s="50"/>
      <c r="P100" s="49"/>
      <c r="Q100" s="57"/>
    </row>
    <row r="101" spans="1:17" ht="18.75" customHeight="1">
      <c r="A101" s="64"/>
      <c r="B101" s="64"/>
      <c r="C101" s="64"/>
      <c r="D101" s="49"/>
      <c r="E101" s="50"/>
      <c r="F101" s="49"/>
      <c r="G101" s="50"/>
      <c r="H101" s="49"/>
      <c r="I101" s="50"/>
      <c r="J101" s="49"/>
      <c r="K101" s="50"/>
      <c r="L101" s="50"/>
      <c r="M101" s="50"/>
      <c r="N101" s="49"/>
      <c r="O101" s="50"/>
      <c r="P101" s="49"/>
      <c r="Q101" s="57"/>
    </row>
    <row r="102" spans="1:17" ht="18.75" customHeight="1">
      <c r="A102" s="55"/>
      <c r="B102" s="55"/>
      <c r="C102" s="55"/>
      <c r="D102" s="49"/>
      <c r="E102" s="50"/>
      <c r="F102" s="49"/>
      <c r="G102" s="50"/>
      <c r="H102" s="49"/>
      <c r="I102" s="50"/>
      <c r="J102" s="49"/>
      <c r="K102" s="50"/>
      <c r="L102" s="50"/>
      <c r="M102" s="50"/>
      <c r="N102" s="49"/>
      <c r="O102" s="50"/>
      <c r="P102" s="49"/>
      <c r="Q102" s="89"/>
    </row>
    <row r="103" spans="1:17" ht="18.75" customHeight="1">
      <c r="A103" s="64"/>
      <c r="B103" s="64"/>
      <c r="C103" s="64"/>
      <c r="D103" s="49"/>
      <c r="E103" s="50"/>
      <c r="F103" s="49"/>
      <c r="G103" s="50"/>
      <c r="H103" s="49"/>
      <c r="I103" s="50"/>
      <c r="J103" s="49"/>
      <c r="K103" s="50"/>
      <c r="L103" s="50"/>
      <c r="M103" s="50"/>
      <c r="N103" s="49"/>
      <c r="O103" s="50"/>
      <c r="P103" s="49"/>
      <c r="Q103" s="89"/>
    </row>
    <row r="104" spans="1:17" ht="18.75" customHeight="1">
      <c r="A104" s="64"/>
      <c r="B104" s="64"/>
      <c r="C104" s="64"/>
      <c r="D104" s="49"/>
      <c r="E104" s="50"/>
      <c r="F104" s="49"/>
      <c r="G104" s="50"/>
      <c r="H104" s="49"/>
      <c r="I104" s="50"/>
      <c r="J104" s="49"/>
      <c r="K104" s="50"/>
      <c r="L104" s="50"/>
      <c r="M104" s="50"/>
      <c r="N104" s="49"/>
      <c r="O104" s="50"/>
      <c r="P104" s="49"/>
      <c r="Q104" s="89"/>
    </row>
    <row r="105" spans="1:17" ht="18.75" customHeight="1">
      <c r="A105" s="64"/>
      <c r="B105" s="64"/>
      <c r="C105" s="64"/>
      <c r="D105" s="49"/>
      <c r="E105" s="50"/>
      <c r="F105" s="49"/>
      <c r="G105" s="50"/>
      <c r="H105" s="49"/>
      <c r="I105" s="50"/>
      <c r="J105" s="49"/>
      <c r="K105" s="50"/>
      <c r="L105" s="50"/>
      <c r="M105" s="50"/>
      <c r="N105" s="49"/>
      <c r="O105" s="50"/>
      <c r="P105" s="49"/>
      <c r="Q105" s="89"/>
    </row>
    <row r="106" spans="1:17" ht="18.75" customHeight="1">
      <c r="A106" s="64"/>
      <c r="B106" s="64"/>
      <c r="C106" s="64"/>
      <c r="D106" s="49"/>
      <c r="E106" s="50"/>
      <c r="F106" s="49"/>
      <c r="G106" s="50"/>
      <c r="H106" s="49"/>
      <c r="I106" s="50"/>
      <c r="J106" s="49"/>
      <c r="K106" s="50"/>
      <c r="L106" s="50"/>
      <c r="M106" s="50"/>
      <c r="N106" s="49"/>
      <c r="O106" s="50"/>
      <c r="P106" s="49"/>
      <c r="Q106" s="89"/>
    </row>
    <row r="107" spans="1:17" ht="18.75" customHeight="1">
      <c r="A107" s="64"/>
      <c r="B107" s="64"/>
      <c r="C107" s="64"/>
      <c r="D107" s="49"/>
      <c r="E107" s="50"/>
      <c r="F107" s="49"/>
      <c r="G107" s="50"/>
      <c r="H107" s="49"/>
      <c r="I107" s="50"/>
      <c r="J107" s="49"/>
      <c r="K107" s="50"/>
      <c r="L107" s="50"/>
      <c r="M107" s="50"/>
      <c r="N107" s="49"/>
      <c r="O107" s="50"/>
      <c r="P107" s="49"/>
      <c r="Q107" s="89"/>
    </row>
    <row r="108" spans="1:17" ht="18.75" customHeight="1">
      <c r="A108" s="64"/>
      <c r="B108" s="64"/>
      <c r="C108" s="64"/>
      <c r="D108" s="49"/>
      <c r="E108" s="50"/>
      <c r="F108" s="49"/>
      <c r="G108" s="50"/>
      <c r="H108" s="49"/>
      <c r="I108" s="50"/>
      <c r="J108" s="49"/>
      <c r="K108" s="50"/>
      <c r="L108" s="50"/>
      <c r="M108" s="50"/>
      <c r="N108" s="49"/>
      <c r="O108" s="50"/>
      <c r="P108" s="49"/>
      <c r="Q108" s="89"/>
    </row>
    <row r="109" spans="1:17" ht="18.75" customHeight="1">
      <c r="A109" s="64"/>
      <c r="B109" s="64"/>
      <c r="C109" s="64"/>
      <c r="D109" s="49"/>
      <c r="E109" s="50"/>
      <c r="F109" s="49"/>
      <c r="G109" s="50"/>
      <c r="H109" s="49"/>
      <c r="I109" s="50"/>
      <c r="J109" s="49"/>
      <c r="K109" s="50"/>
      <c r="L109" s="50"/>
      <c r="M109" s="50"/>
      <c r="N109" s="49"/>
      <c r="O109" s="50"/>
      <c r="P109" s="49"/>
      <c r="Q109" s="89"/>
    </row>
    <row r="110" spans="1:17" ht="18.75" customHeight="1">
      <c r="A110" s="64"/>
      <c r="B110" s="64"/>
      <c r="C110" s="64"/>
      <c r="D110" s="49"/>
      <c r="E110" s="50"/>
      <c r="F110" s="49"/>
      <c r="G110" s="50"/>
      <c r="H110" s="49"/>
      <c r="I110" s="50"/>
      <c r="J110" s="49"/>
      <c r="K110" s="50"/>
      <c r="L110" s="50"/>
      <c r="M110" s="50"/>
      <c r="N110" s="49"/>
      <c r="O110" s="50"/>
      <c r="P110" s="49"/>
      <c r="Q110" s="89"/>
    </row>
    <row r="111" spans="1:17" ht="18.75" customHeight="1">
      <c r="A111" s="64"/>
      <c r="B111" s="64"/>
      <c r="C111" s="64"/>
      <c r="D111" s="49"/>
      <c r="E111" s="50"/>
      <c r="F111" s="49"/>
      <c r="G111" s="50"/>
      <c r="H111" s="49"/>
      <c r="I111" s="50"/>
      <c r="J111" s="49"/>
      <c r="K111" s="50"/>
      <c r="L111" s="50"/>
      <c r="M111" s="50"/>
      <c r="N111" s="49"/>
      <c r="O111" s="50"/>
      <c r="P111" s="49"/>
      <c r="Q111" s="89"/>
    </row>
    <row r="112" spans="1:17" ht="18.75" customHeight="1">
      <c r="A112" s="64"/>
      <c r="B112" s="64"/>
      <c r="C112" s="64"/>
      <c r="D112" s="49"/>
      <c r="E112" s="50"/>
      <c r="F112" s="49"/>
      <c r="G112" s="50"/>
      <c r="H112" s="49"/>
      <c r="I112" s="50"/>
      <c r="J112" s="49"/>
      <c r="K112" s="50"/>
      <c r="L112" s="50"/>
      <c r="M112" s="50"/>
      <c r="N112" s="49"/>
      <c r="O112" s="50"/>
      <c r="P112" s="49"/>
      <c r="Q112" s="89"/>
    </row>
    <row r="113" spans="1:17" ht="18.75" customHeight="1">
      <c r="A113" s="64"/>
      <c r="B113" s="64"/>
      <c r="C113" s="64"/>
      <c r="D113" s="49"/>
      <c r="E113" s="50"/>
      <c r="F113" s="49"/>
      <c r="G113" s="50"/>
      <c r="H113" s="49"/>
      <c r="I113" s="50"/>
      <c r="J113" s="49"/>
      <c r="K113" s="50"/>
      <c r="L113" s="50"/>
      <c r="M113" s="50"/>
      <c r="N113" s="49"/>
      <c r="O113" s="50"/>
      <c r="P113" s="49"/>
      <c r="Q113" s="89"/>
    </row>
    <row r="114" spans="1:17" ht="18.75" customHeight="1">
      <c r="A114" s="64"/>
      <c r="B114" s="64"/>
      <c r="C114" s="64"/>
      <c r="D114" s="49"/>
      <c r="E114" s="50"/>
      <c r="F114" s="49"/>
      <c r="G114" s="50"/>
      <c r="H114" s="49"/>
      <c r="I114" s="50"/>
      <c r="J114" s="49"/>
      <c r="K114" s="50"/>
      <c r="L114" s="50"/>
      <c r="M114" s="50"/>
      <c r="N114" s="49"/>
      <c r="O114" s="50"/>
      <c r="P114" s="49"/>
      <c r="Q114" s="57"/>
    </row>
    <row r="115" spans="1:17" ht="18.75" customHeight="1">
      <c r="A115" s="64"/>
      <c r="B115" s="64"/>
      <c r="C115" s="64"/>
      <c r="D115" s="49"/>
      <c r="E115" s="50"/>
      <c r="F115" s="49"/>
      <c r="G115" s="50"/>
      <c r="H115" s="49"/>
      <c r="I115" s="50"/>
      <c r="J115" s="49"/>
      <c r="K115" s="50"/>
      <c r="L115" s="50"/>
      <c r="M115" s="50"/>
      <c r="N115" s="49"/>
      <c r="O115" s="50"/>
      <c r="P115" s="49"/>
      <c r="Q115" s="57"/>
    </row>
    <row r="116" spans="1:17" ht="18.75" customHeight="1">
      <c r="A116" s="64"/>
      <c r="B116" s="64"/>
      <c r="C116" s="64"/>
      <c r="D116" s="49"/>
      <c r="E116" s="50"/>
      <c r="F116" s="49"/>
      <c r="G116" s="50"/>
      <c r="H116" s="49"/>
      <c r="I116" s="50"/>
      <c r="J116" s="49"/>
      <c r="K116" s="50"/>
      <c r="L116" s="50"/>
      <c r="M116" s="50"/>
      <c r="N116" s="49"/>
      <c r="O116" s="50"/>
      <c r="P116" s="49"/>
      <c r="Q116" s="57"/>
    </row>
    <row r="117" spans="1:17" ht="18.75" customHeight="1">
      <c r="A117" s="55"/>
      <c r="B117" s="55"/>
      <c r="C117" s="55"/>
      <c r="D117" s="49"/>
      <c r="E117" s="50"/>
      <c r="F117" s="49"/>
      <c r="G117" s="50"/>
      <c r="H117" s="49"/>
      <c r="I117" s="50"/>
      <c r="J117" s="49"/>
      <c r="K117" s="50"/>
      <c r="L117" s="50"/>
      <c r="M117" s="50"/>
      <c r="N117" s="49"/>
      <c r="O117" s="50"/>
      <c r="P117" s="49"/>
      <c r="Q117" s="57"/>
    </row>
    <row r="118" spans="1:17" ht="18.75" customHeight="1">
      <c r="A118" s="55"/>
      <c r="B118" s="55"/>
      <c r="C118" s="55"/>
      <c r="D118" s="49"/>
      <c r="E118" s="50"/>
      <c r="F118" s="49"/>
      <c r="G118" s="50"/>
      <c r="H118" s="49"/>
      <c r="I118" s="50"/>
      <c r="J118" s="49"/>
      <c r="K118" s="50"/>
      <c r="L118" s="50"/>
      <c r="M118" s="50"/>
      <c r="N118" s="49"/>
      <c r="O118" s="50"/>
      <c r="P118" s="49"/>
      <c r="Q118" s="57"/>
    </row>
    <row r="119" spans="1:17" ht="18.75" customHeight="1">
      <c r="A119" s="55"/>
      <c r="B119" s="55"/>
      <c r="C119" s="55"/>
      <c r="D119" s="49"/>
      <c r="E119" s="50"/>
      <c r="F119" s="49"/>
      <c r="G119" s="50"/>
      <c r="H119" s="49"/>
      <c r="I119" s="50"/>
      <c r="J119" s="49"/>
      <c r="K119" s="50"/>
      <c r="L119" s="50"/>
      <c r="M119" s="50"/>
      <c r="N119" s="49"/>
      <c r="O119" s="50"/>
      <c r="P119" s="49"/>
      <c r="Q119" s="57"/>
    </row>
    <row r="120" spans="1:17" ht="18.75" customHeight="1">
      <c r="A120" s="55"/>
      <c r="B120" s="55"/>
      <c r="C120" s="55"/>
      <c r="D120" s="49"/>
      <c r="E120" s="50"/>
      <c r="F120" s="49"/>
      <c r="G120" s="50"/>
      <c r="H120" s="49"/>
      <c r="I120" s="50"/>
      <c r="J120" s="49"/>
      <c r="K120" s="50"/>
      <c r="L120" s="50"/>
      <c r="M120" s="50"/>
      <c r="N120" s="49"/>
      <c r="O120" s="50"/>
      <c r="P120" s="49"/>
      <c r="Q120" s="57"/>
    </row>
    <row r="121" spans="1:17" ht="18.75" customHeight="1">
      <c r="A121" s="64"/>
      <c r="B121" s="64"/>
      <c r="C121" s="64"/>
      <c r="D121" s="49"/>
      <c r="E121" s="50"/>
      <c r="F121" s="49"/>
      <c r="G121" s="50"/>
      <c r="H121" s="49"/>
      <c r="I121" s="50"/>
      <c r="J121" s="49"/>
      <c r="K121" s="50"/>
      <c r="L121" s="50"/>
      <c r="M121" s="50"/>
      <c r="N121" s="49"/>
      <c r="O121" s="50"/>
      <c r="P121" s="49"/>
      <c r="Q121" s="57"/>
    </row>
    <row r="122" spans="1:17" ht="18.75" customHeight="1">
      <c r="A122" s="55"/>
      <c r="B122" s="55"/>
      <c r="C122" s="55"/>
      <c r="D122" s="49"/>
      <c r="E122" s="50"/>
      <c r="F122" s="49"/>
      <c r="G122" s="50"/>
      <c r="H122" s="49"/>
      <c r="I122" s="50"/>
      <c r="J122" s="49"/>
      <c r="K122" s="50"/>
      <c r="L122" s="50"/>
      <c r="M122" s="50"/>
      <c r="N122" s="49"/>
      <c r="O122" s="50"/>
      <c r="P122" s="49"/>
      <c r="Q122" s="57"/>
    </row>
    <row r="123" spans="1:17" ht="18.75" customHeight="1">
      <c r="A123" s="55"/>
      <c r="B123" s="55"/>
      <c r="C123" s="55"/>
      <c r="D123" s="49"/>
      <c r="E123" s="50"/>
      <c r="F123" s="49"/>
      <c r="G123" s="50"/>
      <c r="H123" s="49"/>
      <c r="I123" s="50"/>
      <c r="J123" s="49"/>
      <c r="K123" s="50"/>
      <c r="L123" s="50"/>
      <c r="M123" s="50"/>
      <c r="N123" s="49"/>
      <c r="O123" s="50"/>
      <c r="P123" s="49"/>
      <c r="Q123" s="57"/>
    </row>
    <row r="124" spans="1:17" ht="18.75" customHeight="1">
      <c r="A124" s="55"/>
      <c r="B124" s="55"/>
      <c r="C124" s="55"/>
      <c r="D124" s="49"/>
      <c r="E124" s="50"/>
      <c r="F124" s="49"/>
      <c r="G124" s="50"/>
      <c r="H124" s="49"/>
      <c r="I124" s="50"/>
      <c r="J124" s="49"/>
      <c r="K124" s="50"/>
      <c r="L124" s="50"/>
      <c r="M124" s="50"/>
      <c r="N124" s="49"/>
      <c r="O124" s="50"/>
      <c r="P124" s="49"/>
      <c r="Q124" s="57"/>
    </row>
    <row r="125" spans="1:17" ht="18.75" customHeight="1">
      <c r="A125" s="55"/>
      <c r="B125" s="55"/>
      <c r="C125" s="55"/>
      <c r="D125" s="49"/>
      <c r="E125" s="50"/>
      <c r="F125" s="49"/>
      <c r="G125" s="50"/>
      <c r="H125" s="49"/>
      <c r="I125" s="50"/>
      <c r="J125" s="49"/>
      <c r="K125" s="50"/>
      <c r="L125" s="50"/>
      <c r="M125" s="50"/>
      <c r="N125" s="49"/>
      <c r="O125" s="50"/>
      <c r="P125" s="49"/>
      <c r="Q125" s="57"/>
    </row>
    <row r="126" spans="1:17" ht="18.75" customHeight="1">
      <c r="A126" s="55"/>
      <c r="B126" s="55"/>
      <c r="C126" s="55"/>
      <c r="D126" s="49"/>
      <c r="E126" s="50"/>
      <c r="F126" s="49"/>
      <c r="G126" s="50"/>
      <c r="H126" s="49"/>
      <c r="I126" s="50"/>
      <c r="J126" s="49"/>
      <c r="K126" s="50"/>
      <c r="L126" s="50"/>
      <c r="M126" s="50"/>
      <c r="N126" s="49"/>
      <c r="O126" s="50"/>
      <c r="P126" s="49"/>
      <c r="Q126" s="57"/>
    </row>
    <row r="127" spans="1:17" ht="18.75" customHeight="1">
      <c r="A127" s="55"/>
      <c r="B127" s="55"/>
      <c r="C127" s="55"/>
      <c r="D127" s="49"/>
      <c r="E127" s="50"/>
      <c r="F127" s="49"/>
      <c r="G127" s="50"/>
      <c r="H127" s="49"/>
      <c r="I127" s="50"/>
      <c r="J127" s="49"/>
      <c r="K127" s="50"/>
      <c r="L127" s="50"/>
      <c r="M127" s="50"/>
      <c r="N127" s="49"/>
      <c r="O127" s="50"/>
      <c r="P127" s="49"/>
      <c r="Q127" s="57"/>
    </row>
    <row r="128" spans="1:17" ht="18.75" customHeight="1">
      <c r="A128" s="55"/>
      <c r="B128" s="55"/>
      <c r="C128" s="55"/>
      <c r="D128" s="49"/>
      <c r="E128" s="50"/>
      <c r="F128" s="49"/>
      <c r="G128" s="50"/>
      <c r="H128" s="49"/>
      <c r="I128" s="50"/>
      <c r="J128" s="49"/>
      <c r="K128" s="50"/>
      <c r="L128" s="50"/>
      <c r="M128" s="50"/>
      <c r="N128" s="49"/>
      <c r="O128" s="50"/>
      <c r="P128" s="49"/>
      <c r="Q128" s="57"/>
    </row>
    <row r="129" spans="1:17" ht="18.75" customHeight="1">
      <c r="A129" s="55"/>
      <c r="B129" s="55"/>
      <c r="C129" s="55"/>
      <c r="D129" s="49"/>
      <c r="E129" s="50"/>
      <c r="F129" s="49"/>
      <c r="G129" s="50"/>
      <c r="H129" s="49"/>
      <c r="I129" s="50"/>
      <c r="J129" s="49"/>
      <c r="K129" s="50"/>
      <c r="L129" s="50"/>
      <c r="M129" s="50"/>
      <c r="N129" s="49"/>
      <c r="O129" s="50"/>
      <c r="P129" s="49"/>
      <c r="Q129" s="57"/>
    </row>
    <row r="130" spans="1:17" ht="18.75" customHeight="1">
      <c r="A130" s="55"/>
      <c r="B130" s="55"/>
      <c r="C130" s="55"/>
      <c r="D130" s="49"/>
      <c r="E130" s="50"/>
      <c r="F130" s="49"/>
      <c r="G130" s="50"/>
      <c r="H130" s="49"/>
      <c r="I130" s="50"/>
      <c r="J130" s="49"/>
      <c r="K130" s="50"/>
      <c r="L130" s="50"/>
      <c r="M130" s="50"/>
      <c r="N130" s="49"/>
      <c r="O130" s="50"/>
      <c r="P130" s="49"/>
      <c r="Q130" s="57"/>
    </row>
    <row r="131" spans="1:17" ht="18.75" customHeight="1">
      <c r="A131" s="55"/>
      <c r="B131" s="55"/>
      <c r="C131" s="55"/>
      <c r="D131" s="49"/>
      <c r="E131" s="50"/>
      <c r="F131" s="49"/>
      <c r="G131" s="50"/>
      <c r="H131" s="49"/>
      <c r="I131" s="50"/>
      <c r="J131" s="49"/>
      <c r="K131" s="50"/>
      <c r="L131" s="50"/>
      <c r="M131" s="50"/>
      <c r="N131" s="49"/>
      <c r="O131" s="50"/>
      <c r="P131" s="49"/>
      <c r="Q131" s="57"/>
    </row>
    <row r="132" spans="1:17" ht="18.75" customHeight="1">
      <c r="A132" s="55"/>
      <c r="B132" s="55"/>
      <c r="C132" s="55"/>
      <c r="D132" s="49"/>
      <c r="E132" s="50"/>
      <c r="F132" s="49"/>
      <c r="G132" s="50"/>
      <c r="H132" s="49"/>
      <c r="I132" s="50"/>
      <c r="J132" s="49"/>
      <c r="K132" s="50"/>
      <c r="L132" s="50"/>
      <c r="M132" s="50"/>
      <c r="N132" s="49"/>
      <c r="O132" s="50"/>
      <c r="P132" s="49"/>
      <c r="Q132" s="57"/>
    </row>
    <row r="133" spans="1:17" ht="18.75" customHeight="1">
      <c r="A133" s="55"/>
      <c r="B133" s="55"/>
      <c r="C133" s="55"/>
      <c r="D133" s="49"/>
      <c r="E133" s="50"/>
      <c r="F133" s="49"/>
      <c r="G133" s="50"/>
      <c r="H133" s="49"/>
      <c r="I133" s="50"/>
      <c r="J133" s="49"/>
      <c r="K133" s="50"/>
      <c r="L133" s="50"/>
      <c r="M133" s="50"/>
      <c r="N133" s="49"/>
      <c r="O133" s="50"/>
      <c r="P133" s="49"/>
      <c r="Q133" s="57"/>
    </row>
    <row r="134" spans="1:17" ht="18.75" customHeight="1">
      <c r="A134" s="64"/>
      <c r="B134" s="64"/>
      <c r="C134" s="64"/>
      <c r="D134" s="49"/>
      <c r="E134" s="50"/>
      <c r="F134" s="49"/>
      <c r="G134" s="50"/>
      <c r="H134" s="49"/>
      <c r="I134" s="50"/>
      <c r="J134" s="49"/>
      <c r="K134" s="50"/>
      <c r="L134" s="50"/>
      <c r="M134" s="50"/>
      <c r="N134" s="49"/>
      <c r="O134" s="50"/>
      <c r="P134" s="49"/>
      <c r="Q134" s="57"/>
    </row>
    <row r="135" spans="1:17" ht="18.75" customHeight="1">
      <c r="A135" s="64"/>
      <c r="B135" s="64"/>
      <c r="C135" s="64"/>
      <c r="D135" s="49"/>
      <c r="E135" s="50"/>
      <c r="F135" s="49"/>
      <c r="G135" s="50"/>
      <c r="H135" s="49"/>
      <c r="I135" s="50"/>
      <c r="J135" s="49"/>
      <c r="K135" s="50"/>
      <c r="L135" s="50"/>
      <c r="M135" s="50"/>
      <c r="N135" s="49"/>
      <c r="O135" s="50"/>
      <c r="P135" s="49"/>
      <c r="Q135" s="57"/>
    </row>
    <row r="136" spans="1:17" ht="18.75" customHeight="1">
      <c r="A136" s="64"/>
      <c r="B136" s="64"/>
      <c r="C136" s="64"/>
      <c r="D136" s="49"/>
      <c r="E136" s="50"/>
      <c r="F136" s="49"/>
      <c r="G136" s="50"/>
      <c r="H136" s="49"/>
      <c r="I136" s="50"/>
      <c r="J136" s="49"/>
      <c r="K136" s="50"/>
      <c r="L136" s="50"/>
      <c r="M136" s="50"/>
      <c r="N136" s="49"/>
      <c r="O136" s="50"/>
      <c r="P136" s="49"/>
      <c r="Q136" s="57"/>
    </row>
    <row r="137" spans="1:17" ht="18.75" customHeight="1">
      <c r="A137" s="64"/>
      <c r="B137" s="64"/>
      <c r="C137" s="64"/>
      <c r="D137" s="49"/>
      <c r="E137" s="50"/>
      <c r="F137" s="49"/>
      <c r="G137" s="50"/>
      <c r="H137" s="49"/>
      <c r="I137" s="50"/>
      <c r="J137" s="49"/>
      <c r="K137" s="50"/>
      <c r="L137" s="50"/>
      <c r="M137" s="50"/>
      <c r="N137" s="49"/>
      <c r="O137" s="50"/>
      <c r="P137" s="49"/>
      <c r="Q137" s="57"/>
    </row>
    <row r="138" spans="1:17" ht="18.75" customHeight="1">
      <c r="A138" s="64"/>
      <c r="B138" s="64"/>
      <c r="C138" s="64"/>
      <c r="D138" s="49"/>
      <c r="E138" s="50"/>
      <c r="F138" s="49"/>
      <c r="G138" s="50"/>
      <c r="H138" s="49"/>
      <c r="I138" s="50"/>
      <c r="J138" s="49"/>
      <c r="K138" s="50"/>
      <c r="L138" s="50"/>
      <c r="M138" s="50"/>
      <c r="N138" s="49"/>
      <c r="O138" s="50"/>
      <c r="P138" s="49"/>
      <c r="Q138" s="57"/>
    </row>
    <row r="139" spans="1:17" ht="18.75" customHeight="1">
      <c r="A139" s="64"/>
      <c r="B139" s="64"/>
      <c r="C139" s="64"/>
      <c r="D139" s="49"/>
      <c r="E139" s="50"/>
      <c r="F139" s="49"/>
      <c r="G139" s="50"/>
      <c r="H139" s="49"/>
      <c r="I139" s="50"/>
      <c r="J139" s="49"/>
      <c r="K139" s="50"/>
      <c r="L139" s="50"/>
      <c r="M139" s="50"/>
      <c r="N139" s="49"/>
      <c r="O139" s="50"/>
      <c r="P139" s="49"/>
      <c r="Q139" s="57"/>
    </row>
    <row r="140" spans="1:17" ht="18.75" customHeight="1">
      <c r="A140" s="64"/>
      <c r="B140" s="64"/>
      <c r="C140" s="64"/>
      <c r="D140" s="49"/>
      <c r="E140" s="50"/>
      <c r="F140" s="49"/>
      <c r="G140" s="50"/>
      <c r="H140" s="49"/>
      <c r="I140" s="50"/>
      <c r="J140" s="49"/>
      <c r="K140" s="50"/>
      <c r="L140" s="50"/>
      <c r="M140" s="50"/>
      <c r="N140" s="49"/>
      <c r="O140" s="50"/>
      <c r="P140" s="49"/>
      <c r="Q140" s="57"/>
    </row>
    <row r="141" spans="1:17" ht="18.75" customHeight="1">
      <c r="A141" s="64"/>
      <c r="B141" s="64"/>
      <c r="C141" s="64"/>
      <c r="D141" s="49"/>
      <c r="E141" s="50"/>
      <c r="F141" s="49"/>
      <c r="G141" s="50"/>
      <c r="H141" s="49"/>
      <c r="I141" s="50"/>
      <c r="J141" s="49"/>
      <c r="K141" s="50"/>
      <c r="L141" s="50"/>
      <c r="M141" s="50"/>
      <c r="N141" s="49"/>
      <c r="O141" s="50"/>
      <c r="P141" s="49"/>
      <c r="Q141" s="57"/>
    </row>
    <row r="142" spans="1:17" ht="18.75" customHeight="1">
      <c r="A142" s="64"/>
      <c r="B142" s="64"/>
      <c r="C142" s="64"/>
      <c r="D142" s="49"/>
      <c r="E142" s="50"/>
      <c r="F142" s="49"/>
      <c r="G142" s="50"/>
      <c r="H142" s="49"/>
      <c r="I142" s="50"/>
      <c r="J142" s="49"/>
      <c r="K142" s="50"/>
      <c r="L142" s="50"/>
      <c r="M142" s="50"/>
      <c r="N142" s="49"/>
      <c r="O142" s="50"/>
      <c r="P142" s="49"/>
      <c r="Q142" s="57"/>
    </row>
    <row r="143" spans="1:17" ht="18.75" customHeight="1">
      <c r="A143" s="64"/>
      <c r="B143" s="64"/>
      <c r="C143" s="64"/>
      <c r="D143" s="49"/>
      <c r="E143" s="50"/>
      <c r="F143" s="49"/>
      <c r="G143" s="50"/>
      <c r="H143" s="49"/>
      <c r="I143" s="50"/>
      <c r="J143" s="49"/>
      <c r="K143" s="50"/>
      <c r="L143" s="50"/>
      <c r="M143" s="50"/>
      <c r="N143" s="49"/>
      <c r="O143" s="50"/>
      <c r="P143" s="49"/>
      <c r="Q143" s="57"/>
    </row>
    <row r="144" spans="1:17" ht="18.75" customHeight="1">
      <c r="A144" s="64"/>
      <c r="B144" s="64"/>
      <c r="C144" s="64"/>
      <c r="D144" s="49"/>
      <c r="E144" s="50"/>
      <c r="F144" s="49"/>
      <c r="G144" s="50"/>
      <c r="H144" s="49"/>
      <c r="I144" s="50"/>
      <c r="J144" s="49"/>
      <c r="K144" s="50"/>
      <c r="L144" s="50"/>
      <c r="M144" s="50"/>
      <c r="N144" s="49"/>
      <c r="O144" s="50"/>
      <c r="P144" s="49"/>
      <c r="Q144" s="57"/>
    </row>
    <row r="145" spans="1:17" ht="18.75" customHeight="1">
      <c r="A145" s="64"/>
      <c r="B145" s="64"/>
      <c r="C145" s="64"/>
      <c r="D145" s="49"/>
      <c r="E145" s="50"/>
      <c r="F145" s="49"/>
      <c r="G145" s="50"/>
      <c r="H145" s="49"/>
      <c r="I145" s="50"/>
      <c r="J145" s="49"/>
      <c r="K145" s="50"/>
      <c r="L145" s="50"/>
      <c r="M145" s="50"/>
      <c r="N145" s="49"/>
      <c r="O145" s="50"/>
      <c r="P145" s="49"/>
      <c r="Q145" s="57"/>
    </row>
    <row r="146" spans="1:17" ht="18.75" customHeight="1">
      <c r="A146" s="64"/>
      <c r="B146" s="64"/>
      <c r="C146" s="64"/>
      <c r="D146" s="49"/>
      <c r="E146" s="50"/>
      <c r="F146" s="49"/>
      <c r="G146" s="50"/>
      <c r="H146" s="49"/>
      <c r="I146" s="50"/>
      <c r="J146" s="49"/>
      <c r="K146" s="50"/>
      <c r="L146" s="50"/>
      <c r="M146" s="50"/>
      <c r="N146" s="49"/>
      <c r="O146" s="50"/>
      <c r="P146" s="49"/>
      <c r="Q146" s="57"/>
    </row>
    <row r="147" spans="1:17" ht="18.75" customHeight="1">
      <c r="A147" s="64"/>
      <c r="B147" s="64"/>
      <c r="C147" s="64"/>
      <c r="D147" s="49"/>
      <c r="E147" s="50"/>
      <c r="F147" s="49"/>
      <c r="G147" s="50"/>
      <c r="H147" s="49"/>
      <c r="I147" s="50"/>
      <c r="J147" s="49"/>
      <c r="K147" s="50"/>
      <c r="L147" s="50"/>
      <c r="M147" s="50"/>
      <c r="N147" s="49"/>
      <c r="O147" s="50"/>
      <c r="P147" s="49"/>
      <c r="Q147" s="57"/>
    </row>
    <row r="148" spans="1:17" ht="18.75" customHeight="1">
      <c r="A148" s="64"/>
      <c r="B148" s="64"/>
      <c r="C148" s="64"/>
      <c r="D148" s="49"/>
      <c r="E148" s="50"/>
      <c r="F148" s="49"/>
      <c r="G148" s="50"/>
      <c r="H148" s="49"/>
      <c r="I148" s="50"/>
      <c r="J148" s="49"/>
      <c r="K148" s="50"/>
      <c r="L148" s="50"/>
      <c r="M148" s="50"/>
      <c r="N148" s="49"/>
      <c r="O148" s="50"/>
      <c r="P148" s="49"/>
      <c r="Q148" s="57"/>
    </row>
    <row r="149" spans="1:17" ht="18.75" customHeight="1">
      <c r="A149" s="55"/>
      <c r="B149" s="55"/>
      <c r="C149" s="55"/>
      <c r="D149" s="49"/>
      <c r="E149" s="50"/>
      <c r="F149" s="49"/>
      <c r="G149" s="50"/>
      <c r="H149" s="49"/>
      <c r="I149" s="50"/>
      <c r="J149" s="49"/>
      <c r="K149" s="50"/>
      <c r="L149" s="50"/>
      <c r="M149" s="50"/>
      <c r="N149" s="49"/>
      <c r="O149" s="50"/>
      <c r="P149" s="49"/>
      <c r="Q149" s="57"/>
    </row>
    <row r="150" spans="1:17" ht="18.75" customHeight="1">
      <c r="A150" s="55"/>
      <c r="B150" s="55"/>
      <c r="C150" s="55"/>
      <c r="D150" s="49"/>
      <c r="E150" s="50"/>
      <c r="F150" s="49"/>
      <c r="G150" s="50"/>
      <c r="H150" s="49"/>
      <c r="I150" s="50"/>
      <c r="J150" s="49"/>
      <c r="K150" s="50"/>
      <c r="L150" s="50"/>
      <c r="M150" s="50"/>
      <c r="N150" s="49"/>
      <c r="O150" s="50"/>
      <c r="P150" s="49"/>
      <c r="Q150" s="57"/>
    </row>
    <row r="151" spans="1:17" ht="18.75" customHeight="1">
      <c r="A151" s="55"/>
      <c r="B151" s="55"/>
      <c r="C151" s="55"/>
      <c r="D151" s="49"/>
      <c r="E151" s="50"/>
      <c r="F151" s="49"/>
      <c r="G151" s="50"/>
      <c r="H151" s="49"/>
      <c r="I151" s="50"/>
      <c r="J151" s="49"/>
      <c r="K151" s="50"/>
      <c r="L151" s="50"/>
      <c r="M151" s="50"/>
      <c r="N151" s="49"/>
      <c r="O151" s="50"/>
      <c r="P151" s="49"/>
      <c r="Q151" s="57"/>
    </row>
    <row r="152" spans="1:17" ht="18.75" customHeight="1">
      <c r="A152" s="55"/>
      <c r="B152" s="55"/>
      <c r="C152" s="55"/>
      <c r="D152" s="49"/>
      <c r="E152" s="50"/>
      <c r="F152" s="49"/>
      <c r="G152" s="50"/>
      <c r="H152" s="49"/>
      <c r="I152" s="50"/>
      <c r="J152" s="49"/>
      <c r="K152" s="50"/>
      <c r="L152" s="50"/>
      <c r="M152" s="50"/>
      <c r="N152" s="49"/>
      <c r="O152" s="50"/>
      <c r="P152" s="49"/>
      <c r="Q152" s="57"/>
    </row>
    <row r="153" spans="1:17" ht="18.75" customHeight="1">
      <c r="A153" s="55"/>
      <c r="B153" s="55"/>
      <c r="C153" s="55"/>
      <c r="D153" s="49"/>
      <c r="E153" s="50"/>
      <c r="F153" s="49"/>
      <c r="G153" s="50"/>
      <c r="H153" s="49"/>
      <c r="I153" s="50"/>
      <c r="J153" s="49"/>
      <c r="K153" s="50"/>
      <c r="L153" s="50"/>
      <c r="M153" s="50"/>
      <c r="N153" s="49"/>
      <c r="O153" s="50"/>
      <c r="P153" s="49"/>
      <c r="Q153" s="57"/>
    </row>
    <row r="154" spans="1:17" ht="18.75" customHeight="1">
      <c r="A154" s="55"/>
      <c r="B154" s="55"/>
      <c r="C154" s="55"/>
      <c r="D154" s="49"/>
      <c r="E154" s="50"/>
      <c r="F154" s="49"/>
      <c r="G154" s="50"/>
      <c r="H154" s="49"/>
      <c r="I154" s="50"/>
      <c r="J154" s="49"/>
      <c r="K154" s="50"/>
      <c r="L154" s="50"/>
      <c r="M154" s="50"/>
      <c r="N154" s="49"/>
      <c r="O154" s="50"/>
      <c r="P154" s="49"/>
      <c r="Q154" s="57"/>
    </row>
    <row r="155" spans="1:17" ht="18.75" customHeight="1">
      <c r="A155" s="55"/>
      <c r="B155" s="55"/>
      <c r="C155" s="55"/>
      <c r="D155" s="49"/>
      <c r="E155" s="50"/>
      <c r="F155" s="49"/>
      <c r="G155" s="50"/>
      <c r="H155" s="49"/>
      <c r="I155" s="50"/>
      <c r="J155" s="49"/>
      <c r="K155" s="50"/>
      <c r="L155" s="50"/>
      <c r="M155" s="50"/>
      <c r="N155" s="49"/>
      <c r="O155" s="50"/>
      <c r="P155" s="49"/>
      <c r="Q155" s="57"/>
    </row>
    <row r="156" spans="1:17" ht="18.75" customHeight="1">
      <c r="A156" s="64"/>
      <c r="B156" s="64"/>
      <c r="C156" s="64"/>
      <c r="D156" s="49"/>
      <c r="E156" s="50"/>
      <c r="F156" s="49"/>
      <c r="G156" s="50"/>
      <c r="H156" s="49"/>
      <c r="I156" s="50"/>
      <c r="J156" s="49"/>
      <c r="K156" s="50"/>
      <c r="L156" s="50"/>
      <c r="M156" s="50"/>
      <c r="N156" s="49"/>
      <c r="O156" s="50"/>
      <c r="P156" s="49"/>
      <c r="Q156" s="57"/>
    </row>
    <row r="157" spans="1:17" ht="18.75" customHeight="1">
      <c r="A157" s="55"/>
      <c r="B157" s="55"/>
      <c r="C157" s="55"/>
      <c r="D157" s="49"/>
      <c r="E157" s="50"/>
      <c r="F157" s="49"/>
      <c r="G157" s="50"/>
      <c r="H157" s="49"/>
      <c r="I157" s="50"/>
      <c r="J157" s="49"/>
      <c r="K157" s="50"/>
      <c r="L157" s="50"/>
      <c r="M157" s="50"/>
      <c r="N157" s="49"/>
      <c r="O157" s="50"/>
      <c r="P157" s="49"/>
      <c r="Q157" s="57"/>
    </row>
  </sheetData>
  <mergeCells count="7">
    <mergeCell ref="D5:P5"/>
    <mergeCell ref="D6:J6"/>
    <mergeCell ref="H7:J7"/>
    <mergeCell ref="A28:B28"/>
    <mergeCell ref="H28:N28"/>
    <mergeCell ref="A29:B29"/>
    <mergeCell ref="H29:N29"/>
  </mergeCells>
  <printOptions horizontalCentered="1"/>
  <pageMargins left="0.9840277777777777" right="0.19652777777777777" top="0.7875" bottom="0.39375" header="0.5118055555555555" footer="0.5118055555555555"/>
  <pageSetup firstPageNumber="5" useFirstPageNumber="1"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115" zoomScaleNormal="115" workbookViewId="0" topLeftCell="A1">
      <selection activeCell="A1" sqref="A1"/>
    </sheetView>
  </sheetViews>
  <sheetFormatPr defaultColWidth="9.140625" defaultRowHeight="19.5" customHeight="1"/>
  <cols>
    <col min="1" max="1" width="28.28125" style="90" customWidth="1"/>
    <col min="2" max="2" width="7.00390625" style="90" customWidth="1"/>
    <col min="3" max="3" width="1.57421875" style="90" customWidth="1"/>
    <col min="4" max="4" width="11.421875" style="90" customWidth="1"/>
    <col min="5" max="5" width="1.57421875" style="90" customWidth="1"/>
    <col min="6" max="6" width="11.421875" style="90" customWidth="1"/>
    <col min="7" max="7" width="1.57421875" style="90" customWidth="1"/>
    <col min="8" max="8" width="11.421875" style="90" customWidth="1"/>
    <col min="9" max="9" width="1.57421875" style="90" customWidth="1"/>
    <col min="10" max="10" width="11.421875" style="90" customWidth="1"/>
    <col min="11" max="11" width="1.57421875" style="90" customWidth="1"/>
    <col min="12" max="12" width="11.421875" style="90" customWidth="1"/>
    <col min="13" max="16384" width="9.140625" style="90" customWidth="1"/>
  </cols>
  <sheetData>
    <row r="1" spans="1:13" s="96" customFormat="1" ht="19.5" customHeight="1">
      <c r="A1" s="91" t="s">
        <v>0</v>
      </c>
      <c r="B1" s="92"/>
      <c r="C1" s="92"/>
      <c r="D1" s="93"/>
      <c r="E1" s="94"/>
      <c r="F1" s="93"/>
      <c r="G1" s="94"/>
      <c r="H1" s="93"/>
      <c r="I1" s="94"/>
      <c r="J1" s="93"/>
      <c r="K1" s="94"/>
      <c r="L1" s="93"/>
      <c r="M1" s="95"/>
    </row>
    <row r="2" spans="1:13" s="96" customFormat="1" ht="19.5" customHeight="1">
      <c r="A2" s="92" t="s">
        <v>91</v>
      </c>
      <c r="B2" s="92"/>
      <c r="C2" s="92"/>
      <c r="D2" s="93"/>
      <c r="E2" s="94"/>
      <c r="F2" s="93"/>
      <c r="G2" s="94"/>
      <c r="H2" s="93"/>
      <c r="I2" s="94"/>
      <c r="J2" s="93"/>
      <c r="K2" s="94"/>
      <c r="L2" s="93"/>
      <c r="M2" s="95"/>
    </row>
    <row r="3" spans="1:13" s="101" customFormat="1" ht="19.5" customHeight="1">
      <c r="A3" s="97" t="s">
        <v>66</v>
      </c>
      <c r="B3" s="97"/>
      <c r="C3" s="97"/>
      <c r="D3" s="98"/>
      <c r="E3" s="99"/>
      <c r="F3" s="98"/>
      <c r="G3" s="99"/>
      <c r="H3" s="98"/>
      <c r="I3" s="99"/>
      <c r="J3" s="98"/>
      <c r="K3" s="99"/>
      <c r="L3" s="98"/>
      <c r="M3" s="100"/>
    </row>
    <row r="4" spans="1:13" s="96" customFormat="1" ht="19.5" customHeight="1">
      <c r="A4" s="102"/>
      <c r="B4" s="102"/>
      <c r="C4" s="102"/>
      <c r="D4" s="99"/>
      <c r="E4" s="99"/>
      <c r="F4" s="99"/>
      <c r="G4" s="99"/>
      <c r="H4" s="99"/>
      <c r="I4" s="99"/>
      <c r="J4" s="99"/>
      <c r="K4" s="99"/>
      <c r="L4" s="103" t="s">
        <v>3</v>
      </c>
      <c r="M4" s="104"/>
    </row>
    <row r="5" spans="1:13" s="96" customFormat="1" ht="19.5" customHeight="1">
      <c r="A5" s="102"/>
      <c r="B5" s="102"/>
      <c r="C5" s="102"/>
      <c r="D5" s="105" t="s">
        <v>5</v>
      </c>
      <c r="E5" s="105"/>
      <c r="F5" s="105"/>
      <c r="G5" s="105"/>
      <c r="H5" s="105"/>
      <c r="I5" s="105"/>
      <c r="J5" s="105"/>
      <c r="K5" s="105"/>
      <c r="L5" s="105"/>
      <c r="M5" s="104"/>
    </row>
    <row r="6" spans="1:13" s="96" customFormat="1" ht="19.5" customHeight="1">
      <c r="A6" s="102"/>
      <c r="B6" s="102"/>
      <c r="C6" s="102"/>
      <c r="D6" s="106" t="s">
        <v>95</v>
      </c>
      <c r="E6" s="107"/>
      <c r="F6" s="106" t="s">
        <v>96</v>
      </c>
      <c r="G6" s="107"/>
      <c r="H6" s="106" t="s">
        <v>118</v>
      </c>
      <c r="I6" s="107"/>
      <c r="J6" s="106" t="s">
        <v>58</v>
      </c>
      <c r="K6" s="107"/>
      <c r="L6" s="108"/>
      <c r="M6" s="104"/>
    </row>
    <row r="7" spans="1:12" s="96" customFormat="1" ht="19.5" customHeight="1">
      <c r="A7" s="102"/>
      <c r="B7" s="109" t="s">
        <v>6</v>
      </c>
      <c r="C7" s="110"/>
      <c r="D7" s="111" t="s">
        <v>100</v>
      </c>
      <c r="E7" s="107"/>
      <c r="F7" s="111" t="s">
        <v>101</v>
      </c>
      <c r="G7" s="107"/>
      <c r="H7" s="111" t="s">
        <v>102</v>
      </c>
      <c r="I7" s="107"/>
      <c r="J7" s="111" t="s">
        <v>103</v>
      </c>
      <c r="K7" s="107"/>
      <c r="L7" s="111" t="s">
        <v>106</v>
      </c>
    </row>
    <row r="8" spans="1:12" s="96" customFormat="1" ht="19.5" customHeight="1">
      <c r="A8" s="112" t="s">
        <v>119</v>
      </c>
      <c r="B8" s="113"/>
      <c r="C8" s="113"/>
      <c r="D8" s="114">
        <v>250020799</v>
      </c>
      <c r="E8" s="114"/>
      <c r="F8" s="114">
        <v>272133956</v>
      </c>
      <c r="G8" s="114"/>
      <c r="H8" s="114">
        <v>23837247</v>
      </c>
      <c r="I8" s="114"/>
      <c r="J8" s="114">
        <v>91690607</v>
      </c>
      <c r="K8" s="114"/>
      <c r="L8" s="114">
        <f>SUM(D8:K8)</f>
        <v>637682609</v>
      </c>
    </row>
    <row r="9" spans="1:12" s="96" customFormat="1" ht="19.5" customHeight="1">
      <c r="A9" s="102" t="s">
        <v>108</v>
      </c>
      <c r="B9" s="113"/>
      <c r="C9" s="113"/>
      <c r="D9" s="115">
        <v>0</v>
      </c>
      <c r="E9" s="114"/>
      <c r="F9" s="115">
        <v>0</v>
      </c>
      <c r="G9" s="114"/>
      <c r="H9" s="115">
        <v>0</v>
      </c>
      <c r="I9" s="116"/>
      <c r="J9" s="117">
        <f>PL!J24</f>
        <v>-35663642</v>
      </c>
      <c r="K9" s="114"/>
      <c r="L9" s="114">
        <f>SUM(D9:K9)</f>
        <v>-35663642</v>
      </c>
    </row>
    <row r="10" spans="1:12" s="96" customFormat="1" ht="19.5" customHeight="1">
      <c r="A10" s="102" t="s">
        <v>109</v>
      </c>
      <c r="B10" s="113">
        <v>24</v>
      </c>
      <c r="C10" s="113"/>
      <c r="D10" s="118">
        <v>0</v>
      </c>
      <c r="E10" s="114"/>
      <c r="F10" s="118">
        <v>0</v>
      </c>
      <c r="G10" s="114"/>
      <c r="H10" s="118">
        <v>0</v>
      </c>
      <c r="I10" s="116"/>
      <c r="J10" s="119">
        <v>-5000144</v>
      </c>
      <c r="K10" s="114"/>
      <c r="L10" s="120">
        <f>SUM(D10:K10)</f>
        <v>-5000144</v>
      </c>
    </row>
    <row r="11" spans="1:12" s="96" customFormat="1" ht="19.5" customHeight="1">
      <c r="A11" s="112" t="s">
        <v>120</v>
      </c>
      <c r="B11" s="113"/>
      <c r="C11" s="113"/>
      <c r="D11" s="121">
        <f>SUM(D8:D10)</f>
        <v>250020799</v>
      </c>
      <c r="E11" s="115"/>
      <c r="F11" s="121">
        <f>SUM(F8:F10)</f>
        <v>272133956</v>
      </c>
      <c r="G11" s="114"/>
      <c r="H11" s="121">
        <f>SUM(H8:H10)</f>
        <v>23837247</v>
      </c>
      <c r="I11" s="116"/>
      <c r="J11" s="121">
        <f>SUM(J8:J10)</f>
        <v>51026821</v>
      </c>
      <c r="K11" s="114"/>
      <c r="L11" s="121">
        <f>SUM(L8:L10)</f>
        <v>597018823</v>
      </c>
    </row>
    <row r="12" spans="1:12" s="96" customFormat="1" ht="19.5" customHeight="1">
      <c r="A12" s="112"/>
      <c r="B12" s="113"/>
      <c r="C12" s="113"/>
      <c r="D12" s="114"/>
      <c r="E12" s="115"/>
      <c r="F12" s="114"/>
      <c r="G12" s="114"/>
      <c r="H12" s="114"/>
      <c r="I12" s="116"/>
      <c r="J12" s="114"/>
      <c r="K12" s="114"/>
      <c r="L12" s="114"/>
    </row>
    <row r="13" spans="1:12" s="96" customFormat="1" ht="19.5" customHeight="1">
      <c r="A13" s="112" t="s">
        <v>120</v>
      </c>
      <c r="B13" s="113"/>
      <c r="C13" s="113"/>
      <c r="D13" s="114">
        <f>SUM(D11)</f>
        <v>250020799</v>
      </c>
      <c r="E13" s="115"/>
      <c r="F13" s="114">
        <f>SUM(F11)</f>
        <v>272133956</v>
      </c>
      <c r="G13" s="114"/>
      <c r="H13" s="114">
        <f>SUM(H11)</f>
        <v>23837247</v>
      </c>
      <c r="I13" s="116"/>
      <c r="J13" s="114">
        <f>SUM(J11)</f>
        <v>51026821</v>
      </c>
      <c r="K13" s="114"/>
      <c r="L13" s="114">
        <f>SUM(L11)</f>
        <v>597018823</v>
      </c>
    </row>
    <row r="14" spans="1:12" s="96" customFormat="1" ht="19.5" customHeight="1">
      <c r="A14" s="102" t="s">
        <v>111</v>
      </c>
      <c r="B14" s="113"/>
      <c r="C14" s="113"/>
      <c r="D14" s="115">
        <v>0</v>
      </c>
      <c r="E14" s="114"/>
      <c r="F14" s="115">
        <v>0</v>
      </c>
      <c r="G14" s="114"/>
      <c r="H14" s="115">
        <v>0</v>
      </c>
      <c r="I14" s="116"/>
      <c r="J14" s="117">
        <f>SUM(PL!H24)</f>
        <v>17034365</v>
      </c>
      <c r="K14" s="114"/>
      <c r="L14" s="114">
        <f>SUM(D14:K14)</f>
        <v>17034365</v>
      </c>
    </row>
    <row r="15" spans="1:12" s="102" customFormat="1" ht="19.5" customHeight="1">
      <c r="A15" s="102" t="s">
        <v>109</v>
      </c>
      <c r="B15" s="113">
        <v>24</v>
      </c>
      <c r="C15" s="113"/>
      <c r="D15" s="115">
        <v>0</v>
      </c>
      <c r="E15" s="114"/>
      <c r="F15" s="115">
        <v>0</v>
      </c>
      <c r="G15" s="114"/>
      <c r="H15" s="115">
        <v>0</v>
      </c>
      <c r="I15" s="116"/>
      <c r="J15" s="117">
        <v>-12500360</v>
      </c>
      <c r="K15" s="114"/>
      <c r="L15" s="114">
        <f>SUM(D15:K15)</f>
        <v>-12500360</v>
      </c>
    </row>
    <row r="16" spans="1:12" s="96" customFormat="1" ht="19.5" customHeight="1">
      <c r="A16" s="122" t="s">
        <v>112</v>
      </c>
      <c r="B16" s="113"/>
      <c r="C16" s="113"/>
      <c r="D16" s="115"/>
      <c r="E16" s="114"/>
      <c r="F16" s="115"/>
      <c r="G16" s="114"/>
      <c r="H16" s="115"/>
      <c r="I16" s="116"/>
      <c r="J16" s="117"/>
      <c r="K16" s="114"/>
      <c r="L16" s="114"/>
    </row>
    <row r="17" spans="1:12" s="96" customFormat="1" ht="19.5" customHeight="1">
      <c r="A17" s="122" t="s">
        <v>113</v>
      </c>
      <c r="B17" s="113"/>
      <c r="C17" s="113"/>
      <c r="D17" s="118">
        <v>0</v>
      </c>
      <c r="E17" s="114"/>
      <c r="F17" s="118">
        <v>0</v>
      </c>
      <c r="G17" s="114"/>
      <c r="H17" s="118">
        <v>851718</v>
      </c>
      <c r="I17" s="116"/>
      <c r="J17" s="119">
        <v>-851718</v>
      </c>
      <c r="K17" s="114"/>
      <c r="L17" s="120">
        <f>SUM(D17:K17)</f>
        <v>0</v>
      </c>
    </row>
    <row r="18" spans="1:12" s="96" customFormat="1" ht="19.5" customHeight="1">
      <c r="A18" s="112" t="s">
        <v>121</v>
      </c>
      <c r="B18" s="113"/>
      <c r="C18" s="113"/>
      <c r="D18" s="123">
        <f>SUM(D13:D17)</f>
        <v>250020799</v>
      </c>
      <c r="E18" s="114"/>
      <c r="F18" s="123">
        <f>SUM(F13:F17)</f>
        <v>272133956</v>
      </c>
      <c r="G18" s="114"/>
      <c r="H18" s="123">
        <f>SUM(H13:H17)</f>
        <v>24688965</v>
      </c>
      <c r="I18" s="114"/>
      <c r="J18" s="123">
        <f>SUM(J13:J17)</f>
        <v>54709108</v>
      </c>
      <c r="K18" s="114"/>
      <c r="L18" s="123">
        <f>SUM(L13:L17)</f>
        <v>601552828</v>
      </c>
    </row>
    <row r="19" spans="4:12" ht="19.5" customHeight="1">
      <c r="D19" s="124">
        <f>D13-'BS'!J64</f>
        <v>0</v>
      </c>
      <c r="F19" s="124">
        <f>F13-'BS'!J65</f>
        <v>0</v>
      </c>
      <c r="H19" s="124">
        <f>H13-'BS'!J67</f>
        <v>0</v>
      </c>
      <c r="J19" s="124">
        <f>J13-'BS'!J68</f>
        <v>0</v>
      </c>
      <c r="L19" s="124">
        <f>L13-'BS'!J69</f>
        <v>0</v>
      </c>
    </row>
    <row r="20" spans="4:12" ht="19.5" customHeight="1">
      <c r="D20" s="124">
        <f>D18-'BS'!H64</f>
        <v>0</v>
      </c>
      <c r="F20" s="124">
        <f>F18-'BS'!H65</f>
        <v>0</v>
      </c>
      <c r="H20" s="124">
        <f>H18-'BS'!H67</f>
        <v>0</v>
      </c>
      <c r="J20" s="124">
        <f>J18-'BS'!H68</f>
        <v>0</v>
      </c>
      <c r="L20" s="124">
        <f>L18-'BS'!H69</f>
        <v>0</v>
      </c>
    </row>
    <row r="21" ht="19.5" customHeight="1">
      <c r="A21" s="8" t="s">
        <v>33</v>
      </c>
    </row>
    <row r="24" spans="1:12" s="1" customFormat="1" ht="21" customHeight="1">
      <c r="A24" s="24"/>
      <c r="B24" s="24"/>
      <c r="H24" s="25"/>
      <c r="I24" s="26"/>
      <c r="J24" s="25"/>
      <c r="K24" s="26"/>
      <c r="L24" s="25"/>
    </row>
    <row r="25" spans="1:12" s="1" customFormat="1" ht="21" customHeight="1">
      <c r="A25" s="7" t="s">
        <v>34</v>
      </c>
      <c r="B25" s="7"/>
      <c r="H25" s="27" t="s">
        <v>35</v>
      </c>
      <c r="I25" s="27"/>
      <c r="J25" s="27"/>
      <c r="K25" s="27"/>
      <c r="L25" s="27"/>
    </row>
    <row r="26" spans="1:12" s="1" customFormat="1" ht="21" customHeight="1">
      <c r="A26" s="28" t="s">
        <v>36</v>
      </c>
      <c r="B26" s="28"/>
      <c r="H26" s="29" t="s">
        <v>36</v>
      </c>
      <c r="I26" s="29"/>
      <c r="J26" s="29"/>
      <c r="K26" s="29"/>
      <c r="L26" s="29"/>
    </row>
  </sheetData>
  <mergeCells count="5">
    <mergeCell ref="D5:L5"/>
    <mergeCell ref="A25:B25"/>
    <mergeCell ref="H25:L25"/>
    <mergeCell ref="A26:B26"/>
    <mergeCell ref="H26:L26"/>
  </mergeCells>
  <printOptions/>
  <pageMargins left="0.9840277777777777" right="0.39375" top="0.7875" bottom="0.9840277777777777" header="0.5118055555555555" footer="0.5118055555555555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showGridLines="0" zoomScale="115" zoomScaleNormal="115" workbookViewId="0" topLeftCell="A1">
      <selection activeCell="A1" sqref="A1"/>
    </sheetView>
  </sheetViews>
  <sheetFormatPr defaultColWidth="9.140625" defaultRowHeight="19.5" customHeight="1"/>
  <cols>
    <col min="1" max="1" width="41.00390625" style="96" customWidth="1"/>
    <col min="2" max="2" width="8.00390625" style="125" customWidth="1"/>
    <col min="3" max="3" width="0.9921875" style="96" customWidth="1"/>
    <col min="4" max="4" width="14.57421875" style="126" customWidth="1"/>
    <col min="5" max="5" width="0.71875" style="127" customWidth="1"/>
    <col min="6" max="6" width="14.57421875" style="128" customWidth="1"/>
    <col min="7" max="7" width="0.71875" style="127" customWidth="1"/>
    <col min="8" max="8" width="14.57421875" style="126" customWidth="1"/>
    <col min="9" max="9" width="0.71875" style="129" customWidth="1"/>
    <col min="10" max="10" width="14.57421875" style="126" customWidth="1"/>
    <col min="11" max="11" width="3.57421875" style="130" customWidth="1"/>
    <col min="12" max="12" width="9.140625" style="131" customWidth="1"/>
    <col min="13" max="16384" width="9.140625" style="96" customWidth="1"/>
  </cols>
  <sheetData>
    <row r="1" ht="19.5" customHeight="1">
      <c r="A1" s="91" t="s">
        <v>0</v>
      </c>
    </row>
    <row r="2" ht="19.5" customHeight="1">
      <c r="A2" s="92" t="s">
        <v>122</v>
      </c>
    </row>
    <row r="3" spans="1:12" s="101" customFormat="1" ht="19.5" customHeight="1">
      <c r="A3" s="97" t="s">
        <v>66</v>
      </c>
      <c r="B3" s="132"/>
      <c r="C3" s="133"/>
      <c r="D3" s="114"/>
      <c r="E3" s="134"/>
      <c r="F3" s="116"/>
      <c r="G3" s="134"/>
      <c r="H3" s="114"/>
      <c r="I3" s="135"/>
      <c r="J3" s="114"/>
      <c r="K3" s="136"/>
      <c r="L3" s="137"/>
    </row>
    <row r="4" spans="1:12" s="101" customFormat="1" ht="19.5" customHeight="1">
      <c r="A4" s="133"/>
      <c r="B4" s="132"/>
      <c r="C4" s="133"/>
      <c r="D4" s="114"/>
      <c r="E4" s="135"/>
      <c r="F4" s="114"/>
      <c r="G4" s="135"/>
      <c r="H4" s="114"/>
      <c r="I4" s="135"/>
      <c r="J4" s="114" t="s">
        <v>3</v>
      </c>
      <c r="K4" s="136"/>
      <c r="L4" s="137"/>
    </row>
    <row r="5" spans="2:12" s="101" customFormat="1" ht="19.5" customHeight="1">
      <c r="B5" s="138"/>
      <c r="D5" s="139" t="s">
        <v>4</v>
      </c>
      <c r="E5" s="139"/>
      <c r="F5" s="139"/>
      <c r="G5" s="140"/>
      <c r="H5" s="139" t="s">
        <v>5</v>
      </c>
      <c r="I5" s="139"/>
      <c r="J5" s="139"/>
      <c r="K5" s="110"/>
      <c r="L5" s="137"/>
    </row>
    <row r="6" spans="2:11" s="101" customFormat="1" ht="19.5" customHeight="1">
      <c r="B6" s="141" t="s">
        <v>6</v>
      </c>
      <c r="D6" s="142" t="s">
        <v>123</v>
      </c>
      <c r="E6" s="127"/>
      <c r="F6" s="142" t="s">
        <v>124</v>
      </c>
      <c r="G6" s="143"/>
      <c r="H6" s="142" t="s">
        <v>123</v>
      </c>
      <c r="I6" s="127"/>
      <c r="J6" s="142" t="s">
        <v>124</v>
      </c>
      <c r="K6" s="144"/>
    </row>
    <row r="7" spans="1:11" ht="19.5" customHeight="1">
      <c r="A7" s="92" t="s">
        <v>125</v>
      </c>
      <c r="B7" s="145"/>
      <c r="C7" s="102"/>
      <c r="D7" s="114"/>
      <c r="E7" s="134"/>
      <c r="F7" s="114"/>
      <c r="G7" s="134"/>
      <c r="H7" s="114"/>
      <c r="I7" s="135"/>
      <c r="J7" s="114"/>
      <c r="K7" s="136"/>
    </row>
    <row r="8" spans="1:12" ht="19.5" customHeight="1">
      <c r="A8" s="96" t="s">
        <v>126</v>
      </c>
      <c r="D8" s="114">
        <f>PL!D22</f>
        <v>15523996</v>
      </c>
      <c r="F8" s="114">
        <f>PL!F22</f>
        <v>-39888487</v>
      </c>
      <c r="H8" s="114">
        <f>PL!H22</f>
        <v>20348168</v>
      </c>
      <c r="J8" s="114">
        <f>PL!J22</f>
        <v>-46154147</v>
      </c>
      <c r="K8" s="136"/>
      <c r="L8" s="130"/>
    </row>
    <row r="9" spans="1:12" ht="19.5" customHeight="1">
      <c r="A9" s="96" t="s">
        <v>127</v>
      </c>
      <c r="D9" s="114"/>
      <c r="F9" s="114"/>
      <c r="H9" s="114"/>
      <c r="J9" s="114"/>
      <c r="K9" s="136"/>
      <c r="L9" s="130"/>
    </row>
    <row r="10" spans="1:12" ht="19.5" customHeight="1">
      <c r="A10" s="96" t="s">
        <v>128</v>
      </c>
      <c r="D10" s="114"/>
      <c r="F10" s="114"/>
      <c r="H10" s="114"/>
      <c r="J10" s="114"/>
      <c r="K10" s="136"/>
      <c r="L10" s="130"/>
    </row>
    <row r="11" spans="1:12" ht="19.5" customHeight="1">
      <c r="A11" s="146" t="s">
        <v>129</v>
      </c>
      <c r="B11" s="147">
        <v>15.2</v>
      </c>
      <c r="D11" s="114">
        <v>-11121330</v>
      </c>
      <c r="E11" s="134"/>
      <c r="F11" s="114">
        <v>-10569439</v>
      </c>
      <c r="G11" s="134"/>
      <c r="H11" s="114">
        <v>0</v>
      </c>
      <c r="I11" s="135"/>
      <c r="J11" s="114">
        <v>0</v>
      </c>
      <c r="K11" s="136"/>
      <c r="L11" s="130"/>
    </row>
    <row r="12" spans="1:12" ht="19.5" customHeight="1">
      <c r="A12" s="146" t="s">
        <v>130</v>
      </c>
      <c r="B12" s="147">
        <v>15.2</v>
      </c>
      <c r="D12" s="114">
        <v>0</v>
      </c>
      <c r="E12" s="134"/>
      <c r="F12" s="114">
        <v>0</v>
      </c>
      <c r="G12" s="134"/>
      <c r="H12" s="114">
        <v>-16123256</v>
      </c>
      <c r="I12" s="135"/>
      <c r="J12" s="114">
        <v>-4412788</v>
      </c>
      <c r="K12" s="136"/>
      <c r="L12" s="130"/>
    </row>
    <row r="13" spans="1:12" ht="19.5" customHeight="1">
      <c r="A13" s="146" t="s">
        <v>131</v>
      </c>
      <c r="B13" s="147" t="s">
        <v>132</v>
      </c>
      <c r="D13" s="115">
        <v>23604631</v>
      </c>
      <c r="F13" s="115">
        <v>35272623</v>
      </c>
      <c r="H13" s="115">
        <v>23045757</v>
      </c>
      <c r="J13" s="115">
        <v>34719029</v>
      </c>
      <c r="K13" s="136"/>
      <c r="L13" s="130"/>
    </row>
    <row r="14" spans="1:12" ht="19.5" customHeight="1">
      <c r="A14" s="146" t="s">
        <v>133</v>
      </c>
      <c r="B14" s="147"/>
      <c r="D14" s="114">
        <v>2168112</v>
      </c>
      <c r="F14" s="114">
        <v>2416007</v>
      </c>
      <c r="H14" s="114">
        <v>2168112</v>
      </c>
      <c r="J14" s="114">
        <v>2416007</v>
      </c>
      <c r="K14" s="136"/>
      <c r="L14" s="130"/>
    </row>
    <row r="15" spans="1:12" ht="19.5" customHeight="1">
      <c r="A15" s="146" t="s">
        <v>134</v>
      </c>
      <c r="B15" s="147">
        <v>9</v>
      </c>
      <c r="D15" s="114">
        <v>24868884</v>
      </c>
      <c r="F15" s="114">
        <v>-3916738</v>
      </c>
      <c r="H15" s="114">
        <v>24868884</v>
      </c>
      <c r="J15" s="114">
        <v>-3916738</v>
      </c>
      <c r="K15" s="136"/>
      <c r="L15" s="130"/>
    </row>
    <row r="16" spans="1:12" ht="19.5" customHeight="1">
      <c r="A16" s="146" t="s">
        <v>135</v>
      </c>
      <c r="B16" s="147">
        <v>13</v>
      </c>
      <c r="D16" s="114">
        <v>764881</v>
      </c>
      <c r="F16" s="114">
        <v>399700</v>
      </c>
      <c r="H16" s="114">
        <v>764881</v>
      </c>
      <c r="J16" s="114">
        <v>399700</v>
      </c>
      <c r="K16" s="136"/>
      <c r="L16" s="130"/>
    </row>
    <row r="17" spans="1:12" ht="19.5" customHeight="1">
      <c r="A17" s="148" t="s">
        <v>136</v>
      </c>
      <c r="B17" s="147"/>
      <c r="D17" s="114">
        <v>954476</v>
      </c>
      <c r="F17" s="114">
        <v>-307850</v>
      </c>
      <c r="H17" s="114">
        <v>942435</v>
      </c>
      <c r="J17" s="114">
        <v>-307850</v>
      </c>
      <c r="K17" s="136"/>
      <c r="L17" s="130"/>
    </row>
    <row r="18" spans="1:12" ht="19.5" customHeight="1">
      <c r="A18" s="146" t="s">
        <v>137</v>
      </c>
      <c r="B18" s="147">
        <v>12</v>
      </c>
      <c r="D18" s="114">
        <v>-53168</v>
      </c>
      <c r="F18" s="114">
        <v>-543783</v>
      </c>
      <c r="H18" s="114">
        <v>-53168</v>
      </c>
      <c r="I18" s="127"/>
      <c r="J18" s="114">
        <v>-543783</v>
      </c>
      <c r="K18" s="136"/>
      <c r="L18" s="130"/>
    </row>
    <row r="19" spans="1:12" ht="19.5" customHeight="1">
      <c r="A19" s="146" t="s">
        <v>138</v>
      </c>
      <c r="B19" s="147">
        <v>19</v>
      </c>
      <c r="D19" s="114">
        <v>0</v>
      </c>
      <c r="E19" s="135"/>
      <c r="F19" s="114">
        <v>1129</v>
      </c>
      <c r="G19" s="135"/>
      <c r="H19" s="114">
        <v>0</v>
      </c>
      <c r="J19" s="114">
        <v>1129</v>
      </c>
      <c r="K19" s="136"/>
      <c r="L19" s="130"/>
    </row>
    <row r="20" spans="1:12" ht="19.5" customHeight="1">
      <c r="A20" s="146" t="s">
        <v>139</v>
      </c>
      <c r="B20" s="147"/>
      <c r="D20" s="114"/>
      <c r="E20" s="135"/>
      <c r="F20" s="114"/>
      <c r="G20" s="135"/>
      <c r="H20" s="114"/>
      <c r="J20" s="114"/>
      <c r="K20" s="136"/>
      <c r="L20" s="130"/>
    </row>
    <row r="21" spans="1:12" ht="19.5" customHeight="1">
      <c r="A21" s="146" t="s">
        <v>140</v>
      </c>
      <c r="B21" s="147">
        <v>12</v>
      </c>
      <c r="D21" s="114">
        <v>0</v>
      </c>
      <c r="E21" s="135"/>
      <c r="F21" s="114">
        <v>-68080</v>
      </c>
      <c r="G21" s="135"/>
      <c r="H21" s="114">
        <v>0</v>
      </c>
      <c r="J21" s="114">
        <v>-68080</v>
      </c>
      <c r="K21" s="136"/>
      <c r="L21" s="130"/>
    </row>
    <row r="22" spans="1:12" ht="19.5" customHeight="1">
      <c r="A22" s="146" t="s">
        <v>141</v>
      </c>
      <c r="B22" s="147"/>
      <c r="D22" s="120">
        <v>-5204779</v>
      </c>
      <c r="E22" s="134"/>
      <c r="F22" s="120">
        <v>-7515436</v>
      </c>
      <c r="G22" s="134"/>
      <c r="H22" s="120">
        <v>-5202762</v>
      </c>
      <c r="I22" s="135"/>
      <c r="J22" s="120">
        <v>-7507716</v>
      </c>
      <c r="K22" s="136"/>
      <c r="L22" s="130"/>
    </row>
    <row r="23" spans="1:12" ht="19.5" customHeight="1">
      <c r="A23" s="92" t="s">
        <v>142</v>
      </c>
      <c r="D23" s="114"/>
      <c r="F23" s="114"/>
      <c r="H23" s="114"/>
      <c r="J23" s="114"/>
      <c r="K23" s="136"/>
      <c r="L23" s="130"/>
    </row>
    <row r="24" spans="1:12" ht="19.5" customHeight="1">
      <c r="A24" s="92" t="s">
        <v>143</v>
      </c>
      <c r="D24" s="114">
        <f>SUM(D8:D22)</f>
        <v>51505703</v>
      </c>
      <c r="F24" s="114">
        <f>SUM(F8:F22)</f>
        <v>-24720354</v>
      </c>
      <c r="H24" s="114">
        <f>SUM(H8:H22)</f>
        <v>50759051</v>
      </c>
      <c r="J24" s="114">
        <f>SUM(J8:J22)</f>
        <v>-25375237</v>
      </c>
      <c r="K24" s="136"/>
      <c r="L24" s="130"/>
    </row>
    <row r="25" spans="1:12" ht="19.5" customHeight="1">
      <c r="A25" s="96" t="s">
        <v>144</v>
      </c>
      <c r="D25" s="114"/>
      <c r="F25" s="114"/>
      <c r="H25" s="114"/>
      <c r="J25" s="114"/>
      <c r="K25" s="136"/>
      <c r="L25" s="130"/>
    </row>
    <row r="26" spans="1:12" ht="19.5" customHeight="1">
      <c r="A26" s="96" t="s">
        <v>145</v>
      </c>
      <c r="D26" s="114">
        <v>56291141</v>
      </c>
      <c r="F26" s="114">
        <v>32753866</v>
      </c>
      <c r="H26" s="114">
        <v>56286178</v>
      </c>
      <c r="J26" s="114">
        <v>32749048</v>
      </c>
      <c r="K26" s="136"/>
      <c r="L26" s="130"/>
    </row>
    <row r="27" spans="1:12" ht="19.5" customHeight="1">
      <c r="A27" s="96" t="s">
        <v>146</v>
      </c>
      <c r="B27" s="147"/>
      <c r="D27" s="114">
        <v>128648430</v>
      </c>
      <c r="F27" s="114">
        <v>-15942926</v>
      </c>
      <c r="H27" s="114">
        <v>128648430</v>
      </c>
      <c r="J27" s="114">
        <v>-15942926</v>
      </c>
      <c r="K27" s="136"/>
      <c r="L27" s="130"/>
    </row>
    <row r="28" spans="1:12" ht="19.5" customHeight="1">
      <c r="A28" s="96" t="s">
        <v>147</v>
      </c>
      <c r="B28" s="147">
        <v>12</v>
      </c>
      <c r="D28" s="114">
        <v>3652471</v>
      </c>
      <c r="F28" s="114">
        <v>7180347</v>
      </c>
      <c r="H28" s="114">
        <v>3652471</v>
      </c>
      <c r="J28" s="114">
        <v>7180347</v>
      </c>
      <c r="K28" s="136"/>
      <c r="L28" s="130"/>
    </row>
    <row r="29" spans="1:12" ht="19.5" customHeight="1">
      <c r="A29" s="96" t="s">
        <v>148</v>
      </c>
      <c r="D29" s="114">
        <v>4583610</v>
      </c>
      <c r="F29" s="114">
        <v>8697469</v>
      </c>
      <c r="H29" s="114">
        <v>4583610</v>
      </c>
      <c r="J29" s="114">
        <v>8697469</v>
      </c>
      <c r="K29" s="136"/>
      <c r="L29" s="130"/>
    </row>
    <row r="30" spans="1:12" ht="19.5" customHeight="1">
      <c r="A30" s="96" t="s">
        <v>149</v>
      </c>
      <c r="D30" s="114">
        <v>2746369</v>
      </c>
      <c r="F30" s="114">
        <v>-5736510</v>
      </c>
      <c r="H30" s="114">
        <v>2773391</v>
      </c>
      <c r="I30" s="127"/>
      <c r="J30" s="114">
        <v>-5922544</v>
      </c>
      <c r="K30" s="136"/>
      <c r="L30" s="149"/>
    </row>
    <row r="31" spans="1:12" ht="19.5" customHeight="1">
      <c r="A31" s="96" t="s">
        <v>150</v>
      </c>
      <c r="D31" s="114">
        <v>339523</v>
      </c>
      <c r="F31" s="114">
        <v>4507792</v>
      </c>
      <c r="H31" s="114">
        <v>339523</v>
      </c>
      <c r="I31" s="127"/>
      <c r="J31" s="114">
        <v>4507792</v>
      </c>
      <c r="K31" s="136"/>
      <c r="L31" s="130"/>
    </row>
    <row r="32" spans="1:12" ht="19.5" customHeight="1">
      <c r="A32" s="96" t="s">
        <v>151</v>
      </c>
      <c r="D32" s="114"/>
      <c r="F32" s="114"/>
      <c r="H32" s="114"/>
      <c r="J32" s="114"/>
      <c r="K32" s="136"/>
      <c r="L32" s="130"/>
    </row>
    <row r="33" spans="1:12" ht="19.5" customHeight="1">
      <c r="A33" s="96" t="s">
        <v>152</v>
      </c>
      <c r="D33" s="114">
        <v>-27140866</v>
      </c>
      <c r="F33" s="114">
        <v>22464584</v>
      </c>
      <c r="H33" s="114">
        <v>-26884403</v>
      </c>
      <c r="J33" s="114">
        <v>22587063</v>
      </c>
      <c r="K33" s="136"/>
      <c r="L33" s="130"/>
    </row>
    <row r="34" spans="1:12" ht="19.5" customHeight="1">
      <c r="A34" s="96" t="s">
        <v>153</v>
      </c>
      <c r="D34" s="114">
        <v>-32135616</v>
      </c>
      <c r="F34" s="114">
        <v>27077932</v>
      </c>
      <c r="H34" s="114">
        <v>-32135616</v>
      </c>
      <c r="J34" s="114">
        <v>27077932</v>
      </c>
      <c r="K34" s="136"/>
      <c r="L34" s="130"/>
    </row>
    <row r="35" spans="1:12" ht="19.5" customHeight="1">
      <c r="A35" s="96" t="s">
        <v>154</v>
      </c>
      <c r="D35" s="114">
        <v>5733743</v>
      </c>
      <c r="F35" s="114">
        <v>848614</v>
      </c>
      <c r="H35" s="114">
        <v>5716576</v>
      </c>
      <c r="J35" s="114">
        <v>847094</v>
      </c>
      <c r="K35" s="136"/>
      <c r="L35" s="130"/>
    </row>
    <row r="36" spans="1:12" ht="19.5" customHeight="1">
      <c r="A36" s="96" t="s">
        <v>155</v>
      </c>
      <c r="D36" s="114">
        <v>-3349776</v>
      </c>
      <c r="F36" s="114">
        <v>497250</v>
      </c>
      <c r="H36" s="114">
        <v>-3349776</v>
      </c>
      <c r="J36" s="114">
        <v>497250</v>
      </c>
      <c r="K36" s="136"/>
      <c r="L36" s="130"/>
    </row>
    <row r="37" spans="1:12" ht="19.5" customHeight="1">
      <c r="A37" s="96" t="s">
        <v>156</v>
      </c>
      <c r="D37" s="114">
        <v>4314459</v>
      </c>
      <c r="F37" s="114">
        <v>1808126</v>
      </c>
      <c r="H37" s="114">
        <v>4302607</v>
      </c>
      <c r="J37" s="114">
        <v>1805126</v>
      </c>
      <c r="K37" s="136"/>
      <c r="L37" s="130"/>
    </row>
    <row r="38" spans="1:12" ht="19.5" customHeight="1">
      <c r="A38" s="96" t="s">
        <v>157</v>
      </c>
      <c r="B38" s="136"/>
      <c r="D38" s="120">
        <v>-2689415</v>
      </c>
      <c r="F38" s="120">
        <v>-6589413</v>
      </c>
      <c r="H38" s="120">
        <v>-2777064</v>
      </c>
      <c r="J38" s="120">
        <v>-6598152</v>
      </c>
      <c r="K38" s="136"/>
      <c r="L38" s="130"/>
    </row>
    <row r="39" spans="1:12" ht="19.5" customHeight="1">
      <c r="A39" s="92" t="s">
        <v>158</v>
      </c>
      <c r="D39" s="150">
        <f>SUM(D24:D38)</f>
        <v>192499776</v>
      </c>
      <c r="F39" s="150">
        <f>SUM(F24:F38)</f>
        <v>52846777</v>
      </c>
      <c r="H39" s="150">
        <f>SUM(H24:H38)</f>
        <v>191914978</v>
      </c>
      <c r="J39" s="150">
        <f>SUM(J24:J38)</f>
        <v>52110262</v>
      </c>
      <c r="K39" s="136"/>
      <c r="L39" s="130"/>
    </row>
    <row r="40" spans="1:12" ht="19.5" customHeight="1">
      <c r="A40" s="96" t="s">
        <v>159</v>
      </c>
      <c r="D40" s="114">
        <v>4882846</v>
      </c>
      <c r="F40" s="114">
        <v>7237889</v>
      </c>
      <c r="H40" s="114">
        <v>4880830</v>
      </c>
      <c r="J40" s="114">
        <v>7226754</v>
      </c>
      <c r="K40" s="136"/>
      <c r="L40" s="130"/>
    </row>
    <row r="41" spans="1:12" ht="19.5" customHeight="1">
      <c r="A41" s="96" t="s">
        <v>160</v>
      </c>
      <c r="D41" s="114">
        <v>-4089003</v>
      </c>
      <c r="F41" s="114">
        <v>-11135285</v>
      </c>
      <c r="H41" s="114">
        <v>-3960123</v>
      </c>
      <c r="J41" s="114">
        <v>-11011529</v>
      </c>
      <c r="L41" s="149"/>
    </row>
    <row r="42" spans="1:12" ht="19.5" customHeight="1">
      <c r="A42" s="92" t="s">
        <v>161</v>
      </c>
      <c r="D42" s="151">
        <f>SUM(D39:D41)</f>
        <v>193293619</v>
      </c>
      <c r="F42" s="151">
        <f>SUM(F39:F41)</f>
        <v>48949381</v>
      </c>
      <c r="H42" s="151">
        <f>SUM(H39:H41)</f>
        <v>192835685</v>
      </c>
      <c r="J42" s="151">
        <f>SUM(J39:J41)</f>
        <v>48325487</v>
      </c>
      <c r="K42" s="136"/>
      <c r="L42" s="130"/>
    </row>
    <row r="43" spans="1:11" ht="12" customHeight="1">
      <c r="A43" s="92"/>
      <c r="B43" s="147"/>
      <c r="D43" s="115"/>
      <c r="F43" s="115"/>
      <c r="H43" s="115"/>
      <c r="J43" s="115"/>
      <c r="K43" s="136"/>
    </row>
    <row r="44" spans="1:11" ht="19.5" customHeight="1">
      <c r="A44" s="102" t="str">
        <f>'[1]BS'!A34</f>
        <v>หมายเหตุประกอบงบการเงินเป็นส่วนหนึ่งของงบการเงินนี้</v>
      </c>
      <c r="B44" s="145"/>
      <c r="C44" s="102"/>
      <c r="D44" s="114"/>
      <c r="E44" s="134"/>
      <c r="F44" s="116"/>
      <c r="G44" s="134"/>
      <c r="H44" s="114"/>
      <c r="I44" s="135"/>
      <c r="J44" s="116"/>
      <c r="K44" s="136"/>
    </row>
    <row r="45" spans="1:11" ht="10.5" customHeight="1">
      <c r="A45" s="102"/>
      <c r="B45" s="145"/>
      <c r="C45" s="102"/>
      <c r="D45" s="114"/>
      <c r="E45" s="134"/>
      <c r="F45" s="116"/>
      <c r="G45" s="134"/>
      <c r="H45" s="114"/>
      <c r="I45" s="135"/>
      <c r="J45" s="116"/>
      <c r="K45" s="136"/>
    </row>
    <row r="46" spans="1:10" s="1" customFormat="1" ht="10.5" customHeight="1">
      <c r="A46" s="24"/>
      <c r="B46" s="2"/>
      <c r="F46" s="25"/>
      <c r="G46" s="26"/>
      <c r="H46" s="25"/>
      <c r="I46" s="26"/>
      <c r="J46" s="25"/>
    </row>
    <row r="47" spans="1:10" s="1" customFormat="1" ht="21" customHeight="1">
      <c r="A47" s="7" t="s">
        <v>34</v>
      </c>
      <c r="B47" s="2"/>
      <c r="F47" s="27" t="s">
        <v>35</v>
      </c>
      <c r="G47" s="27"/>
      <c r="H47" s="27"/>
      <c r="I47" s="27"/>
      <c r="J47" s="27"/>
    </row>
    <row r="48" spans="1:10" s="1" customFormat="1" ht="15" customHeight="1">
      <c r="A48" s="28" t="s">
        <v>36</v>
      </c>
      <c r="B48" s="2"/>
      <c r="F48" s="29" t="s">
        <v>36</v>
      </c>
      <c r="G48" s="29"/>
      <c r="H48" s="29"/>
      <c r="I48" s="29"/>
      <c r="J48" s="29"/>
    </row>
    <row r="49" ht="21" customHeight="1">
      <c r="A49" s="91" t="s">
        <v>0</v>
      </c>
    </row>
    <row r="50" spans="1:12" s="101" customFormat="1" ht="21" customHeight="1">
      <c r="A50" s="92" t="s">
        <v>162</v>
      </c>
      <c r="B50" s="125"/>
      <c r="C50" s="96"/>
      <c r="D50" s="126"/>
      <c r="E50" s="127"/>
      <c r="F50" s="128"/>
      <c r="G50" s="127"/>
      <c r="H50" s="126"/>
      <c r="I50" s="129"/>
      <c r="J50" s="126"/>
      <c r="K50" s="136"/>
      <c r="L50" s="137"/>
    </row>
    <row r="51" spans="1:12" s="101" customFormat="1" ht="21" customHeight="1">
      <c r="A51" s="97" t="s">
        <v>66</v>
      </c>
      <c r="B51" s="132"/>
      <c r="C51" s="133"/>
      <c r="D51" s="114"/>
      <c r="E51" s="134"/>
      <c r="F51" s="116"/>
      <c r="G51" s="134"/>
      <c r="H51" s="114"/>
      <c r="I51" s="135"/>
      <c r="J51" s="114"/>
      <c r="K51" s="130"/>
      <c r="L51" s="137"/>
    </row>
    <row r="52" spans="1:12" s="101" customFormat="1" ht="21" customHeight="1">
      <c r="A52" s="133"/>
      <c r="B52" s="132"/>
      <c r="C52" s="133"/>
      <c r="D52" s="114"/>
      <c r="E52" s="135"/>
      <c r="F52" s="114"/>
      <c r="G52" s="135"/>
      <c r="H52" s="114"/>
      <c r="I52" s="135"/>
      <c r="J52" s="114" t="s">
        <v>3</v>
      </c>
      <c r="K52" s="136"/>
      <c r="L52" s="137"/>
    </row>
    <row r="53" spans="2:12" s="101" customFormat="1" ht="21" customHeight="1">
      <c r="B53" s="138"/>
      <c r="D53" s="139" t="s">
        <v>4</v>
      </c>
      <c r="E53" s="139"/>
      <c r="F53" s="139"/>
      <c r="G53" s="140"/>
      <c r="H53" s="139" t="s">
        <v>5</v>
      </c>
      <c r="I53" s="139"/>
      <c r="J53" s="139"/>
      <c r="K53" s="136"/>
      <c r="L53" s="137"/>
    </row>
    <row r="54" spans="1:10" ht="21" customHeight="1">
      <c r="A54" s="101"/>
      <c r="B54" s="141" t="s">
        <v>6</v>
      </c>
      <c r="C54" s="101"/>
      <c r="D54" s="142" t="s">
        <v>123</v>
      </c>
      <c r="F54" s="142" t="s">
        <v>124</v>
      </c>
      <c r="G54" s="143"/>
      <c r="H54" s="142" t="s">
        <v>123</v>
      </c>
      <c r="I54" s="127"/>
      <c r="J54" s="142" t="s">
        <v>124</v>
      </c>
    </row>
    <row r="55" spans="1:11" ht="21" customHeight="1">
      <c r="A55" s="92" t="s">
        <v>163</v>
      </c>
      <c r="B55" s="96"/>
      <c r="D55" s="128"/>
      <c r="H55" s="128"/>
      <c r="I55" s="127"/>
      <c r="J55" s="128"/>
      <c r="K55" s="136"/>
    </row>
    <row r="56" spans="1:11" ht="21" customHeight="1">
      <c r="A56" s="96" t="s">
        <v>164</v>
      </c>
      <c r="B56" s="147">
        <v>7</v>
      </c>
      <c r="D56" s="114">
        <v>30841300</v>
      </c>
      <c r="F56" s="114">
        <v>-188369512</v>
      </c>
      <c r="H56" s="114">
        <v>30841300</v>
      </c>
      <c r="I56" s="135"/>
      <c r="J56" s="114">
        <v>-188369512</v>
      </c>
      <c r="K56" s="136"/>
    </row>
    <row r="57" spans="1:11" ht="21" customHeight="1">
      <c r="A57" s="96" t="s">
        <v>165</v>
      </c>
      <c r="B57" s="147"/>
      <c r="D57" s="114"/>
      <c r="F57" s="114"/>
      <c r="H57" s="114"/>
      <c r="I57" s="135"/>
      <c r="J57" s="114"/>
      <c r="K57" s="136"/>
    </row>
    <row r="58" spans="1:11" ht="21" customHeight="1">
      <c r="A58" s="96" t="s">
        <v>166</v>
      </c>
      <c r="B58" s="147" t="s">
        <v>167</v>
      </c>
      <c r="D58" s="114">
        <v>-516464</v>
      </c>
      <c r="F58" s="114">
        <v>-3767191</v>
      </c>
      <c r="H58" s="114">
        <v>-516464</v>
      </c>
      <c r="I58" s="135"/>
      <c r="J58" s="114">
        <v>-3767191</v>
      </c>
      <c r="K58" s="136"/>
    </row>
    <row r="59" spans="1:11" ht="21" customHeight="1">
      <c r="A59" s="96" t="s">
        <v>168</v>
      </c>
      <c r="B59" s="147"/>
      <c r="D59" s="114">
        <v>0</v>
      </c>
      <c r="F59" s="114" t="s">
        <v>169</v>
      </c>
      <c r="H59" s="114">
        <v>-30</v>
      </c>
      <c r="I59" s="135"/>
      <c r="J59" s="114">
        <v>0</v>
      </c>
      <c r="K59" s="136"/>
    </row>
    <row r="60" spans="1:11" ht="21" customHeight="1">
      <c r="A60" s="96" t="s">
        <v>170</v>
      </c>
      <c r="B60" s="147"/>
      <c r="D60" s="126">
        <v>-30</v>
      </c>
      <c r="F60" s="126">
        <v>0</v>
      </c>
      <c r="H60" s="126">
        <v>0</v>
      </c>
      <c r="J60" s="126">
        <v>0</v>
      </c>
      <c r="K60" s="136"/>
    </row>
    <row r="61" spans="1:11" ht="21" customHeight="1">
      <c r="A61" s="96" t="s">
        <v>171</v>
      </c>
      <c r="B61" s="147"/>
      <c r="D61" s="126">
        <v>-15999960</v>
      </c>
      <c r="F61" s="126">
        <v>0</v>
      </c>
      <c r="H61" s="126">
        <v>-15999960</v>
      </c>
      <c r="J61" s="126">
        <v>0</v>
      </c>
      <c r="K61" s="136"/>
    </row>
    <row r="62" spans="1:11" ht="21" customHeight="1">
      <c r="A62" s="96" t="s">
        <v>172</v>
      </c>
      <c r="B62" s="147">
        <v>15.2</v>
      </c>
      <c r="D62" s="114">
        <v>16123256</v>
      </c>
      <c r="F62" s="114">
        <v>4412788</v>
      </c>
      <c r="H62" s="114">
        <v>16123256</v>
      </c>
      <c r="I62" s="135"/>
      <c r="J62" s="114">
        <v>4412788</v>
      </c>
      <c r="K62" s="136"/>
    </row>
    <row r="63" spans="1:11" ht="21" customHeight="1">
      <c r="A63" s="96" t="s">
        <v>173</v>
      </c>
      <c r="B63" s="147"/>
      <c r="D63" s="126">
        <v>0</v>
      </c>
      <c r="F63" s="126">
        <v>0</v>
      </c>
      <c r="H63" s="126">
        <v>0</v>
      </c>
      <c r="J63" s="126">
        <v>1765976</v>
      </c>
      <c r="K63" s="136"/>
    </row>
    <row r="64" spans="1:11" ht="21" customHeight="1">
      <c r="A64" s="96" t="s">
        <v>174</v>
      </c>
      <c r="B64" s="147">
        <v>16</v>
      </c>
      <c r="D64" s="126">
        <v>-31951640</v>
      </c>
      <c r="F64" s="126">
        <v>-18208662</v>
      </c>
      <c r="H64" s="126">
        <v>-31388363</v>
      </c>
      <c r="I64" s="135"/>
      <c r="J64" s="126">
        <v>-18110949</v>
      </c>
      <c r="K64" s="136"/>
    </row>
    <row r="65" spans="1:11" ht="21" customHeight="1">
      <c r="A65" s="96" t="s">
        <v>175</v>
      </c>
      <c r="B65" s="147">
        <v>17</v>
      </c>
      <c r="D65" s="126">
        <v>-1146758</v>
      </c>
      <c r="F65" s="126">
        <v>-752400</v>
      </c>
      <c r="H65" s="126">
        <v>-1146758</v>
      </c>
      <c r="I65" s="135"/>
      <c r="J65" s="126">
        <v>-752400</v>
      </c>
      <c r="K65" s="136"/>
    </row>
    <row r="66" spans="1:11" ht="21" customHeight="1">
      <c r="A66" s="96" t="s">
        <v>176</v>
      </c>
      <c r="B66" s="147"/>
      <c r="D66" s="126">
        <v>131775</v>
      </c>
      <c r="F66" s="126">
        <v>199144</v>
      </c>
      <c r="H66" s="126">
        <v>131775</v>
      </c>
      <c r="J66" s="126">
        <v>97218</v>
      </c>
      <c r="K66" s="136"/>
    </row>
    <row r="67" spans="1:11" ht="21" customHeight="1">
      <c r="A67" s="92" t="s">
        <v>177</v>
      </c>
      <c r="B67" s="147"/>
      <c r="D67" s="142">
        <f>SUM(D56:D66)</f>
        <v>-2518521</v>
      </c>
      <c r="F67" s="142">
        <f>SUM(F56:F66)</f>
        <v>-206485833</v>
      </c>
      <c r="H67" s="142">
        <f>SUM(H56:H66)</f>
        <v>-1955244</v>
      </c>
      <c r="J67" s="142">
        <f>SUM(J56:J66)</f>
        <v>-204724070</v>
      </c>
      <c r="K67" s="136"/>
    </row>
    <row r="68" spans="1:6" ht="21" customHeight="1">
      <c r="A68" s="92" t="s">
        <v>178</v>
      </c>
      <c r="B68" s="147"/>
      <c r="F68" s="126"/>
    </row>
    <row r="69" spans="1:11" ht="21" customHeight="1">
      <c r="A69" s="96" t="s">
        <v>179</v>
      </c>
      <c r="B69" s="147"/>
      <c r="D69" s="126">
        <v>0</v>
      </c>
      <c r="F69" s="126">
        <v>-70852</v>
      </c>
      <c r="H69" s="126">
        <v>0</v>
      </c>
      <c r="J69" s="126">
        <v>-70852</v>
      </c>
      <c r="K69" s="136"/>
    </row>
    <row r="70" spans="1:11" ht="21" customHeight="1">
      <c r="A70" s="96" t="s">
        <v>109</v>
      </c>
      <c r="B70" s="147">
        <v>24</v>
      </c>
      <c r="D70" s="126">
        <v>-12500360</v>
      </c>
      <c r="F70" s="126">
        <v>-5000144</v>
      </c>
      <c r="H70" s="126">
        <v>-12500360</v>
      </c>
      <c r="J70" s="126">
        <v>-5000144</v>
      </c>
      <c r="K70" s="136"/>
    </row>
    <row r="71" spans="1:11" ht="21" customHeight="1">
      <c r="A71" s="92" t="s">
        <v>180</v>
      </c>
      <c r="D71" s="151">
        <f>SUM(D69:D70)</f>
        <v>-12500360</v>
      </c>
      <c r="E71" s="134"/>
      <c r="F71" s="151">
        <f>SUM(F69:F70)</f>
        <v>-5070996</v>
      </c>
      <c r="G71" s="134"/>
      <c r="H71" s="151">
        <f>SUM(H69:H70)</f>
        <v>-12500360</v>
      </c>
      <c r="I71" s="135"/>
      <c r="J71" s="151">
        <f>SUM(J69:J70)</f>
        <v>-5070996</v>
      </c>
      <c r="K71" s="136"/>
    </row>
    <row r="72" spans="1:11" ht="21" customHeight="1">
      <c r="A72" s="92" t="s">
        <v>181</v>
      </c>
      <c r="D72" s="126">
        <f>SUM(D42,D67,D71)</f>
        <v>178274738</v>
      </c>
      <c r="F72" s="126">
        <f>SUM(F42,F67,F71)</f>
        <v>-162607448</v>
      </c>
      <c r="H72" s="126">
        <f>SUM(H42,H67,H71)</f>
        <v>178380081</v>
      </c>
      <c r="J72" s="126">
        <f>SUM(J42,J67,J71)</f>
        <v>-161469579</v>
      </c>
      <c r="K72" s="136"/>
    </row>
    <row r="73" spans="1:11" ht="21" customHeight="1">
      <c r="A73" s="92" t="s">
        <v>182</v>
      </c>
      <c r="D73" s="120">
        <v>45177558</v>
      </c>
      <c r="E73" s="134"/>
      <c r="F73" s="120">
        <v>207785006</v>
      </c>
      <c r="G73" s="135"/>
      <c r="H73" s="120">
        <v>44826325</v>
      </c>
      <c r="J73" s="120">
        <v>206295904</v>
      </c>
      <c r="K73" s="136"/>
    </row>
    <row r="74" spans="1:10" ht="21" customHeight="1">
      <c r="A74" s="92" t="s">
        <v>183</v>
      </c>
      <c r="B74" s="147">
        <v>6</v>
      </c>
      <c r="D74" s="123">
        <f>SUM(D72:D73)</f>
        <v>223452296</v>
      </c>
      <c r="F74" s="123">
        <f>SUM(F72:F73)</f>
        <v>45177558</v>
      </c>
      <c r="H74" s="123">
        <f>SUM(H72:H73)</f>
        <v>223206406</v>
      </c>
      <c r="J74" s="123">
        <f>SUM(J72:J73)</f>
        <v>44826325</v>
      </c>
    </row>
    <row r="75" ht="21" customHeight="1">
      <c r="F75" s="126"/>
    </row>
    <row r="76" spans="1:6" ht="21" customHeight="1">
      <c r="A76" s="92" t="s">
        <v>184</v>
      </c>
      <c r="F76" s="126"/>
    </row>
    <row r="77" spans="1:6" ht="21" customHeight="1">
      <c r="A77" s="96" t="s">
        <v>185</v>
      </c>
      <c r="F77" s="126"/>
    </row>
    <row r="78" spans="1:10" ht="21" customHeight="1">
      <c r="A78" s="152" t="s">
        <v>186</v>
      </c>
      <c r="B78" s="152"/>
      <c r="C78" s="152"/>
      <c r="D78" s="153">
        <v>0</v>
      </c>
      <c r="E78" s="154"/>
      <c r="F78" s="153">
        <v>963000</v>
      </c>
      <c r="G78" s="154"/>
      <c r="H78" s="153">
        <v>0</v>
      </c>
      <c r="I78" s="154"/>
      <c r="J78" s="153">
        <v>963000</v>
      </c>
    </row>
    <row r="79" spans="1:10" ht="21" customHeight="1">
      <c r="A79" s="152" t="s">
        <v>187</v>
      </c>
      <c r="B79" s="152"/>
      <c r="C79" s="152"/>
      <c r="D79" s="153">
        <v>25000000</v>
      </c>
      <c r="E79" s="154"/>
      <c r="F79" s="153">
        <v>0</v>
      </c>
      <c r="G79" s="154"/>
      <c r="H79" s="153">
        <v>25000000</v>
      </c>
      <c r="I79" s="154"/>
      <c r="J79" s="153">
        <v>0</v>
      </c>
    </row>
    <row r="80" spans="1:10" ht="19.5" customHeight="1">
      <c r="A80" s="152"/>
      <c r="B80" s="152"/>
      <c r="C80" s="152"/>
      <c r="D80" s="153"/>
      <c r="E80" s="154"/>
      <c r="F80" s="153"/>
      <c r="G80" s="154"/>
      <c r="H80" s="153"/>
      <c r="I80" s="154"/>
      <c r="J80" s="153"/>
    </row>
    <row r="81" spans="1:10" ht="19.5" customHeight="1">
      <c r="A81" s="152"/>
      <c r="B81" s="152"/>
      <c r="C81" s="152"/>
      <c r="D81" s="153"/>
      <c r="E81" s="154"/>
      <c r="F81" s="153"/>
      <c r="G81" s="154"/>
      <c r="H81" s="128"/>
      <c r="I81" s="154"/>
      <c r="J81" s="128"/>
    </row>
    <row r="82" spans="1:10" ht="19.5" customHeight="1">
      <c r="A82" s="102" t="str">
        <f>A44</f>
        <v>หมายเหตุประกอบงบการเงินเป็นส่วนหนึ่งของงบการเงินนี้</v>
      </c>
      <c r="B82" s="145"/>
      <c r="C82" s="102"/>
      <c r="D82" s="114"/>
      <c r="E82" s="134"/>
      <c r="F82" s="114"/>
      <c r="G82" s="134"/>
      <c r="H82" s="114"/>
      <c r="I82" s="135"/>
      <c r="J82" s="114"/>
    </row>
    <row r="84" ht="19.5" customHeight="1">
      <c r="D84" s="117"/>
    </row>
    <row r="85" spans="1:10" s="1" customFormat="1" ht="21" customHeight="1">
      <c r="A85" s="24"/>
      <c r="B85" s="2"/>
      <c r="F85" s="25"/>
      <c r="G85" s="26"/>
      <c r="H85" s="25"/>
      <c r="I85" s="26"/>
      <c r="J85" s="25"/>
    </row>
    <row r="86" spans="1:10" s="1" customFormat="1" ht="21" customHeight="1">
      <c r="A86" s="7" t="s">
        <v>34</v>
      </c>
      <c r="B86" s="2"/>
      <c r="F86" s="27" t="s">
        <v>35</v>
      </c>
      <c r="G86" s="27"/>
      <c r="H86" s="27"/>
      <c r="I86" s="27"/>
      <c r="J86" s="27"/>
    </row>
    <row r="87" spans="1:10" s="1" customFormat="1" ht="21" customHeight="1">
      <c r="A87" s="28" t="s">
        <v>36</v>
      </c>
      <c r="B87" s="2"/>
      <c r="F87" s="29" t="s">
        <v>36</v>
      </c>
      <c r="G87" s="29"/>
      <c r="H87" s="29"/>
      <c r="I87" s="29"/>
      <c r="J87" s="29"/>
    </row>
  </sheetData>
  <mergeCells count="8">
    <mergeCell ref="D5:F5"/>
    <mergeCell ref="H5:J5"/>
    <mergeCell ref="F47:J47"/>
    <mergeCell ref="F48:J48"/>
    <mergeCell ref="D53:F53"/>
    <mergeCell ref="H53:J53"/>
    <mergeCell ref="F86:J86"/>
    <mergeCell ref="F87:J87"/>
  </mergeCells>
  <printOptions horizontalCentered="1"/>
  <pageMargins left="0.9840277777777777" right="0.39375" top="0.7875" bottom="0" header="0.5118055555555555" footer="0.5118055555555555"/>
  <pageSetup firstPageNumber="7" useFirstPageNumber="1" horizontalDpi="300" verticalDpi="300" orientation="portrait" paperSize="9" scale="85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raweewan</cp:lastModifiedBy>
  <cp:lastPrinted>2010-02-24T04:31:28Z</cp:lastPrinted>
  <dcterms:created xsi:type="dcterms:W3CDTF">2002-04-30T07:11:06Z</dcterms:created>
  <dcterms:modified xsi:type="dcterms:W3CDTF">2010-02-26T04:54:50Z</dcterms:modified>
  <cp:category/>
  <cp:version/>
  <cp:contentType/>
  <cp:contentStatus/>
</cp:coreProperties>
</file>