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S T" sheetId="1" r:id="rId1"/>
    <sheet name="PL T" sheetId="2" r:id="rId2"/>
    <sheet name="SC T" sheetId="3" r:id="rId3"/>
    <sheet name="CF T" sheetId="4" r:id="rId4"/>
  </sheets>
  <definedNames>
    <definedName name="_xlnm.Print_Area" localSheetId="0">'BS T'!$A$1:$I$71</definedName>
  </definedNames>
  <calcPr fullCalcOnLoad="1"/>
</workbook>
</file>

<file path=xl/sharedStrings.xml><?xml version="1.0" encoding="utf-8"?>
<sst xmlns="http://schemas.openxmlformats.org/spreadsheetml/2006/main" count="193" uniqueCount="149">
  <si>
    <t>บริษัท สิงห์ พาราเทค จำกัด (มหาชน)</t>
  </si>
  <si>
    <t>งบแสดงการเปลี่ยนแปลงส่วนของผู้ถือหุ้น</t>
  </si>
  <si>
    <t>"ยังไม่ได้ตรวจสอบ"</t>
  </si>
  <si>
    <t>"สอบทานแล้ว"</t>
  </si>
  <si>
    <t>พันบาท</t>
  </si>
  <si>
    <t>กำไรสะสม</t>
  </si>
  <si>
    <t>ทุนเรือนหุ้น</t>
  </si>
  <si>
    <t>จัดสรรแล้ว</t>
  </si>
  <si>
    <t>หมายเหตุ</t>
  </si>
  <si>
    <t>ที่ออกและชำระแล้ว</t>
  </si>
  <si>
    <t>มูลค่าหุ้น</t>
  </si>
  <si>
    <t>สำรองตามกฎหมาย</t>
  </si>
  <si>
    <t>ยังไม่ได้จัดสรร</t>
  </si>
  <si>
    <t>รวม</t>
  </si>
  <si>
    <t>กำไร(ขาดทุน)สุทธิ</t>
  </si>
  <si>
    <t>หมายเหตุประกอบงบการเงินเป็นส่วนหนึ่งของงบการเงินนี้</t>
  </si>
  <si>
    <t>งบกระแสเงินสด</t>
  </si>
  <si>
    <t>2551</t>
  </si>
  <si>
    <t>กระแสเงินสดจากกิจกรรมดำเนินงาน</t>
  </si>
  <si>
    <t>ค่าเสื่อมราคาและรายการตัดบัญชี</t>
  </si>
  <si>
    <t>หนี้สงสัยจะสูญ</t>
  </si>
  <si>
    <t>หนี้สูญได้รับคืน</t>
  </si>
  <si>
    <t>ค่าใช้จ่ายดอกเบี้ย</t>
  </si>
  <si>
    <t>สินค้าคงเหลือ</t>
  </si>
  <si>
    <t>สินทรัพย์หมุนเวียนอื่น</t>
  </si>
  <si>
    <t>เจ้าหนี้การค้า</t>
  </si>
  <si>
    <t>หนี้สินหมุนเวียนอื่น</t>
  </si>
  <si>
    <t>เงินประกันมัดจำ</t>
  </si>
  <si>
    <t>กระแสเงินสดจากกิจกรรมลงทุน</t>
  </si>
  <si>
    <t>เงินฝากธนาคารที่มีภาระผูกพัน(เพิ่มขึ้น)ลดลง</t>
  </si>
  <si>
    <t>เงินสดสุทธิใช้ไปในกิจกรรมลงทุน</t>
  </si>
  <si>
    <t>กระแสเงินสดจากกิจกรรมจัดหาเงิน</t>
  </si>
  <si>
    <t>เงินประกันที่มีภาระผูกพันเงินกู้ระยะยาว</t>
  </si>
  <si>
    <t>เงินกู้ยืมระยะยาวจากธนาคารเพิ่มขึ้น</t>
  </si>
  <si>
    <t>ชำระคืนเงินกู้ยืมระยะยาวจากธนาคาร</t>
  </si>
  <si>
    <t>จ่ายชำระหนี้เจ้าหนี้เช่าซื้อ</t>
  </si>
  <si>
    <t>เงินสดสุทธิได้มาจากกิจกรรมจัดหาเงิน</t>
  </si>
  <si>
    <t>เงินสดและรายการเทียบเท่าเงินสดเพิ่มขึ้นสุทธิ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</si>
  <si>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</si>
  <si>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</si>
  <si>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งบกำไรขาดทุน</t>
  </si>
  <si>
    <t>รายได้จากการขาย</t>
  </si>
  <si>
    <t>ต้นทุนขาย</t>
  </si>
  <si>
    <t>กำไรขั้นต้น</t>
  </si>
  <si>
    <t>รายได้อื่น</t>
  </si>
  <si>
    <t>ค่าใช้จ่ายในการขาย</t>
  </si>
  <si>
    <t xml:space="preserve">ค่าใช้จ่ายในการบริหาร </t>
  </si>
  <si>
    <t>ค่าใช้จ่ายอื่น</t>
  </si>
  <si>
    <t>ค่าตอบแทนกรรมการ</t>
  </si>
  <si>
    <t>จำนวนหุ้นสามัญถัวเฉลี่ยถ่วงน้ำหนัก (หุ้น)</t>
  </si>
  <si>
    <t>งบดุล</t>
  </si>
  <si>
    <t>"ตรวจสอบแล้ว"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</si>
  <si>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</si>
  <si>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</si>
  <si>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</si>
  <si>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</si>
  <si>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</si>
  <si>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เงินฝากธนาคารที่มีภาระผูกพัน</t>
  </si>
  <si>
    <t xml:space="preserve">ที่ดิน อาคาร และอุปกรณ์ - สุทธิ   </t>
  </si>
  <si>
    <t>สินทรัพย์ไม่มีตัวตน -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</si>
  <si>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</si>
  <si>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</si>
  <si>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</si>
  <si>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</si>
  <si>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</si>
  <si>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เงินเบิกเกินบัญชีและเงินกู้ยืมระยะสั้นจากสถาบันการเงิน </t>
  </si>
  <si>
    <t xml:space="preserve">ส่วนของหนี้ระยะยาวที่ถึงกำหนดชำระภายในหนึ่งปี   </t>
  </si>
  <si>
    <t>รวมหนี้สินหมุนเวียน</t>
  </si>
  <si>
    <t>หนี้สินไม่หมุนเวียน</t>
  </si>
  <si>
    <t>หนี้สินตามสัญญาเช่าการเงิน - สุทธิ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</si>
  <si>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</si>
  <si>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</si>
  <si>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</si>
  <si>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  </t>
  </si>
  <si>
    <t xml:space="preserve">ทุนที่ออก-หุ้นสามัญ 448,000,000 หุ้น ชำระเต็มมูลค่าแล้ว </t>
  </si>
  <si>
    <t>ส่วนเกินมูลค่าหุ้นสามัญ</t>
  </si>
  <si>
    <t xml:space="preserve">กำไรสะสม   </t>
  </si>
  <si>
    <t xml:space="preserve">สำรองตามกฎหมาย </t>
  </si>
  <si>
    <t>12</t>
  </si>
  <si>
    <t>รวมส่วนของผู้ถือหุ้น</t>
  </si>
  <si>
    <t>รวมหนี้สินและส่วนของผู้ถือหุ้น</t>
  </si>
  <si>
    <t>f</t>
  </si>
  <si>
    <t>ระยะเวลา 3 เดือน</t>
  </si>
  <si>
    <t>ยอดคงเหลือ ณ วันที่ 1 มกราคม 2551</t>
  </si>
  <si>
    <t>(เพิ่มขึ้น) ลดลงในลูกหนี้การค้า</t>
  </si>
  <si>
    <t>(เพิ่มขึ้น) ลดลงในสินค้าคงเหลือ</t>
  </si>
  <si>
    <t>(เพิ่มขึ้น) ลดลงในสินทรัพย์หมุนเวียนอื่น</t>
  </si>
  <si>
    <t>เพิ่มขึ้น (ลดลง)ในเจ้าหนี้การค้า</t>
  </si>
  <si>
    <t>เพิ่มขึ้น (ลดลง)ในหนี้สินหมุนเวียนอื่น</t>
  </si>
  <si>
    <t>จ่ายเงินซื้อสินทรัพย์ถาวร</t>
  </si>
  <si>
    <t>(เพิ่มขึ้น) ลดลงในสินทรัพย์ไม่หมุนเวียนอื่น</t>
  </si>
  <si>
    <t>(กำไร) ขาดทุนจากอัตราแลกเปลี่ยนที่ยังไม่เกิดขึ้นจริง</t>
  </si>
  <si>
    <t>กำไร (ขาดทุน) สุทธิก่อนภาษี</t>
  </si>
  <si>
    <t>มูลค่าหุ้นละ 1 บาท</t>
  </si>
  <si>
    <t xml:space="preserve">ทุนจดทะเบียน - หุ้นสามัญ 576,000,000 หุ้น </t>
  </si>
  <si>
    <t>กำไร (ขาดทุน) จากอัตราแลกเปลี่ยน</t>
  </si>
  <si>
    <t xml:space="preserve">ลูกหนี้การค้า - กิจการทั่วไป - สุทธิ   </t>
  </si>
  <si>
    <t xml:space="preserve">งบกระแสเงินสด             </t>
  </si>
  <si>
    <t>กำไร (ขาดทุน) ต่อหุ้นขั้นพื้นฐาน (บาท)</t>
  </si>
  <si>
    <t>กำไร (ขาดทุน) สุทธิ</t>
  </si>
  <si>
    <t>เพิ่มขึ้น (ลดลง)ในเงินเบิกเกินบัญชีและเงินกู้ยืมจากสถาบันการเงิน</t>
  </si>
  <si>
    <t>เพิ่มขึ้น (ลดลง)ในหนี้สินไม่หมุนเวียนอื่น</t>
  </si>
  <si>
    <t>ดอกเบี้ยเช่าซื้อตัดจ่าย</t>
  </si>
  <si>
    <t>เงินสดจ่ายดอกเบี้ย</t>
  </si>
  <si>
    <t>เงินสดสุทธิได้มาจาก (ใช้ไปใน) กิจกรรมดำเนินงาน</t>
  </si>
  <si>
    <t>เงินสดและรายการเทียบเท่าเงินสดตามที่แสดงในงบกระแสเงินสดประกอบด้วยรายการดังต่อไปนี้</t>
  </si>
  <si>
    <t>เงินฝากธนาคารกระแสรายวัน</t>
  </si>
  <si>
    <t>เงินฝากธนาคารออมทรัพย์</t>
  </si>
  <si>
    <t>รวมเงินสดและรายการเทียบเท่าเงินสด</t>
  </si>
  <si>
    <t>การเปลี่ยนแปลงในสินทรัพย์และหนี้สินดำเนินงาน</t>
  </si>
  <si>
    <t>ยอดคงเหลือ ณ วันที่ 31 มีนาคม 2551</t>
  </si>
  <si>
    <t>ยอดคงเหลือ ณ วันที่ 1 มกราคม 2552</t>
  </si>
  <si>
    <t>สำหรับแต่ละงวด 3 เดือน สิ้นสุดวันที่ 31 มีนาคม 2552 และ 2551</t>
  </si>
  <si>
    <t>2552</t>
  </si>
  <si>
    <t>สำหรับแต่ละงวด 3 เดือน  สิ้นสุดวันที่ 31 มีนาคม 2552 และ 2551</t>
  </si>
  <si>
    <t>สิ้นสุดวันที่ 31 มีนาคม</t>
  </si>
  <si>
    <t>ณ วันที่ 31 มีนาคม 2552 และวันที่ 31 ธันวาคม 2551</t>
  </si>
  <si>
    <t>31 มีนาคม 2552</t>
  </si>
  <si>
    <t>31 ธันวาคม 2551</t>
  </si>
  <si>
    <t>เงินกู้ยืมระยะสั้นอื่น</t>
  </si>
  <si>
    <t>13</t>
  </si>
  <si>
    <t>ต้นทุนทางการเงิน</t>
  </si>
  <si>
    <t>เงินสดในมือ</t>
  </si>
  <si>
    <t>กำไรก่อนค่าใช้จ่าย</t>
  </si>
  <si>
    <t>กำไร (ขาดทุน) ก่อนต้นทุนทางการเงินและภาษีเงินได้</t>
  </si>
  <si>
    <t>รวมค่าใช้จ่าย</t>
  </si>
  <si>
    <t>ขาดทุนจากการปรับมูลค่าสินค้า</t>
  </si>
  <si>
    <t>11</t>
  </si>
  <si>
    <t>7</t>
  </si>
  <si>
    <t>9</t>
  </si>
  <si>
    <t>10</t>
  </si>
  <si>
    <t>14</t>
  </si>
  <si>
    <t>กลับรายการค่าเผื่อจากการปรับมูลค่าสินค้า</t>
  </si>
  <si>
    <t>ขาดทุนจากการตีราคาสินค้า</t>
  </si>
  <si>
    <t>กลับรายการค่าเผื่อผลขาดทุนจากการปรับมูลค่าสินค้า</t>
  </si>
  <si>
    <r>
      <t xml:space="preserve">ปรับปรุงด้วย </t>
    </r>
    <r>
      <rPr>
        <b/>
        <sz val="14"/>
        <rFont val="Browallia New"/>
        <family val="2"/>
      </rPr>
      <t>:</t>
    </r>
  </si>
  <si>
    <t>กำไรจากการดำเนินงานก่อนการเปลี่ยนแปลงในสินทรัพย์และหนี้สินดำเนินงาน</t>
  </si>
  <si>
    <t>ยอดคงเหลือ ณ วันที่ 31 มีนาคม 2552</t>
  </si>
  <si>
    <t>15</t>
  </si>
  <si>
    <t>6</t>
  </si>
  <si>
    <t>ส่วนเกิน</t>
  </si>
  <si>
    <t>ข้อมูลกระแสเงินสดเปิดเผยเพิ่มเติม</t>
  </si>
  <si>
    <t>รายการที่ไม่เป็นตัวเงิน</t>
  </si>
  <si>
    <t>ในปี 2551 บริษัทได้ซื้อยานพาหนะคันหนึ่งซึ่งมีราคาต้นทุนจำนวนเงิน 1.07 ล้านบาท โดยทำสัญญาเช่าระยะยาว</t>
  </si>
  <si>
    <t>ทางการเงิน</t>
  </si>
  <si>
    <t>ในปี 2549 บริษัทได้ซื้อยานพาหนะ 2 คัน ซึ่งมีราคาต้นทุนจำนวนเงิน 3.41 ล้านบาท โดยทำสัญญาเช่าระยะยาว</t>
  </si>
  <si>
    <t>ทางการเงินและได้ซื้อยานพาหนะอีก 2 คัน ซึ่งมีราคาต้นทุนรวมจำนวนเงิน 1.54 ล้านบาทจ่ายชำระเงินสด</t>
  </si>
  <si>
    <t>จำนวน 0.25 ล้านบาท ส่วนที่เหลือจำนวนเงิน 1.29 ล้านบาท ทำสัญญาเช่าซื้อ</t>
  </si>
  <si>
    <t>สำหรับแต่ละงวด 3 เดือนสิ้นสุดวันที่ 31 มีนาคม 2552 และ 2551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</si>
</sst>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(* #,##0_);_(* \(#,##0\);_(* &quot;-&quot;??_);_(@_)"/>
    <numFmt numFmtId="170" formatCode="#,##0\ ;\(#,##0\)"/>
    <numFmt numFmtId="171" formatCode="_(* #,##0.00_);_(* \(#,##0.00\);_(* &quot;-&quot;??_);_(@_)"/>
    <numFmt numFmtId="172" formatCode="_(* #,##0_);_(* \(#,##0\);_(* &quot;-&quot;_);_(@_)"/>
    <numFmt numFmtId="173" formatCode="#,##0_ ;\-#,##0\ "/>
    <numFmt numFmtId="174" formatCode="[$-409]mmmm\ d\,\ yyyy;@"/>
    <numFmt numFmtId="175" formatCode="#,##0;\(#,##0\)"/>
    <numFmt numFmtId="176" formatCode="_(* #,##0.0_);_(* \(#,##0.0\);_(* &quot;-&quot;??_);_(@_)"/>
    <numFmt numFmtId="177" formatCode="[$-41E]d\ mmmm\ yyyy"/>
    <numFmt numFmtId="178" formatCode="_-* #,##0.0_-;\-* #,##0.0_-;_-* &quot;-&quot;??_-;_-@_-"/>
  </numFmts>
  <fonts count="8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4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  <font>
      <sz val="15"/>
      <name val="Browall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49" fontId="3" fillId="0" borderId="1" xfId="0" applyNumberFormat="1" applyFont="1" applyFill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15" fontId="3" fillId="0" borderId="1" xfId="0" applyNumberFormat="1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 horizontal="right"/>
    </xf>
    <xf numFmtId="43" fontId="3" fillId="0" borderId="0" xfId="16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9" fontId="3" fillId="0" borderId="0" xfId="16" applyNumberFormat="1" applyFont="1" applyFill="1" applyAlignment="1">
      <alignment horizontal="right"/>
    </xf>
    <xf numFmtId="169" fontId="3" fillId="0" borderId="3" xfId="16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16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69" fontId="3" fillId="0" borderId="3" xfId="16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16" applyNumberFormat="1" applyFont="1" applyFill="1" applyAlignment="1">
      <alignment/>
    </xf>
    <xf numFmtId="169" fontId="3" fillId="0" borderId="4" xfId="16" applyNumberFormat="1" applyFont="1" applyFill="1" applyBorder="1" applyAlignment="1">
      <alignment horizontal="right"/>
    </xf>
    <xf numFmtId="43" fontId="3" fillId="0" borderId="0" xfId="16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Alignment="1">
      <alignment/>
    </xf>
    <xf numFmtId="43" fontId="3" fillId="0" borderId="0" xfId="16" applyFont="1" applyFill="1" applyAlignment="1">
      <alignment horizontal="center"/>
    </xf>
    <xf numFmtId="43" fontId="3" fillId="0" borderId="0" xfId="16" applyFont="1" applyFill="1" applyBorder="1" applyAlignment="1">
      <alignment horizontal="left"/>
    </xf>
    <xf numFmtId="43" fontId="3" fillId="0" borderId="0" xfId="16" applyFont="1" applyFill="1" applyAlignment="1">
      <alignment/>
    </xf>
    <xf numFmtId="43" fontId="3" fillId="0" borderId="0" xfId="16" applyFont="1" applyFill="1" applyBorder="1" applyAlignment="1">
      <alignment/>
    </xf>
    <xf numFmtId="169" fontId="3" fillId="0" borderId="0" xfId="16" applyNumberFormat="1" applyFont="1" applyFill="1" applyBorder="1" applyAlignment="1">
      <alignment/>
    </xf>
    <xf numFmtId="171" fontId="3" fillId="0" borderId="0" xfId="16" applyNumberFormat="1" applyFont="1" applyFill="1" applyAlignment="1">
      <alignment horizontal="right"/>
    </xf>
    <xf numFmtId="169" fontId="3" fillId="0" borderId="3" xfId="16" applyNumberFormat="1" applyFont="1" applyFill="1" applyBorder="1" applyAlignment="1">
      <alignment/>
    </xf>
    <xf numFmtId="49" fontId="3" fillId="0" borderId="0" xfId="16" applyNumberFormat="1" applyFont="1" applyFill="1" applyAlignment="1">
      <alignment horizontal="center"/>
    </xf>
    <xf numFmtId="169" fontId="3" fillId="0" borderId="5" xfId="16" applyNumberFormat="1" applyFont="1" applyFill="1" applyBorder="1" applyAlignment="1">
      <alignment horizontal="right"/>
    </xf>
    <xf numFmtId="43" fontId="3" fillId="0" borderId="0" xfId="16" applyFont="1" applyFill="1" applyBorder="1" applyAlignment="1" quotePrefix="1">
      <alignment horizontal="right"/>
    </xf>
    <xf numFmtId="171" fontId="3" fillId="0" borderId="0" xfId="16" applyNumberFormat="1" applyFont="1" applyFill="1" applyBorder="1" applyAlignment="1" quotePrefix="1">
      <alignment horizontal="right"/>
    </xf>
    <xf numFmtId="169" fontId="3" fillId="0" borderId="2" xfId="16" applyNumberFormat="1" applyFont="1" applyFill="1" applyBorder="1" applyAlignment="1">
      <alignment horizontal="right"/>
    </xf>
    <xf numFmtId="169" fontId="3" fillId="0" borderId="4" xfId="16" applyNumberFormat="1" applyFont="1" applyFill="1" applyBorder="1" applyAlignment="1">
      <alignment/>
    </xf>
    <xf numFmtId="168" fontId="3" fillId="0" borderId="0" xfId="16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 quotePrefix="1">
      <alignment horizontal="right"/>
    </xf>
    <xf numFmtId="17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16" applyNumberFormat="1" applyFont="1" applyFill="1" applyAlignment="1">
      <alignment vertical="center"/>
    </xf>
    <xf numFmtId="43" fontId="3" fillId="0" borderId="0" xfId="16" applyFont="1" applyFill="1" applyAlignment="1">
      <alignment horizontal="center" shrinkToFit="1"/>
    </xf>
    <xf numFmtId="43" fontId="3" fillId="0" borderId="0" xfId="16" applyFont="1" applyFill="1" applyBorder="1" applyAlignment="1">
      <alignment horizontal="center" shrinkToFit="1"/>
    </xf>
    <xf numFmtId="43" fontId="3" fillId="0" borderId="2" xfId="16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9" fontId="3" fillId="0" borderId="0" xfId="16" applyNumberFormat="1" applyFont="1" applyFill="1" applyAlignment="1" quotePrefix="1">
      <alignment horizontal="right"/>
    </xf>
    <xf numFmtId="0" fontId="3" fillId="0" borderId="0" xfId="0" applyFont="1" applyFill="1" applyAlignment="1" quotePrefix="1">
      <alignment horizontal="center"/>
    </xf>
    <xf numFmtId="169" fontId="3" fillId="0" borderId="2" xfId="16" applyNumberFormat="1" applyFont="1" applyFill="1" applyBorder="1" applyAlignment="1" quotePrefix="1">
      <alignment horizontal="right"/>
    </xf>
    <xf numFmtId="169" fontId="3" fillId="0" borderId="0" xfId="16" applyNumberFormat="1" applyFont="1" applyFill="1" applyBorder="1" applyAlignment="1" quotePrefix="1">
      <alignment horizontal="right"/>
    </xf>
    <xf numFmtId="168" fontId="3" fillId="0" borderId="0" xfId="16" applyNumberFormat="1" applyFont="1" applyFill="1" applyAlignment="1">
      <alignment horizontal="center"/>
    </xf>
    <xf numFmtId="168" fontId="3" fillId="0" borderId="0" xfId="16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43" fontId="3" fillId="0" borderId="0" xfId="16" applyFont="1" applyFill="1" applyBorder="1" applyAlignment="1">
      <alignment horizontal="center"/>
    </xf>
    <xf numFmtId="168" fontId="3" fillId="0" borderId="0" xfId="16" applyNumberFormat="1" applyFont="1" applyFill="1" applyBorder="1" applyAlignment="1">
      <alignment/>
    </xf>
    <xf numFmtId="43" fontId="3" fillId="0" borderId="1" xfId="16" applyFont="1" applyFill="1" applyBorder="1" applyAlignment="1">
      <alignment horizontal="center" shrinkToFit="1"/>
    </xf>
    <xf numFmtId="49" fontId="3" fillId="0" borderId="0" xfId="16" applyNumberFormat="1" applyFont="1" applyFill="1" applyBorder="1" applyAlignment="1">
      <alignment horizontal="center" shrinkToFit="1"/>
    </xf>
    <xf numFmtId="43" fontId="5" fillId="0" borderId="0" xfId="16" applyFont="1" applyFill="1" applyAlignment="1">
      <alignment horizontal="center" shrinkToFit="1"/>
    </xf>
    <xf numFmtId="0" fontId="5" fillId="0" borderId="0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Alignment="1">
      <alignment horizontal="center"/>
    </xf>
    <xf numFmtId="169" fontId="3" fillId="0" borderId="3" xfId="0" applyNumberFormat="1" applyFont="1" applyFill="1" applyBorder="1" applyAlignment="1">
      <alignment/>
    </xf>
    <xf numFmtId="43" fontId="3" fillId="0" borderId="0" xfId="15" applyFont="1" applyFill="1" applyAlignment="1">
      <alignment horizontal="center" shrinkToFit="1"/>
    </xf>
    <xf numFmtId="49" fontId="3" fillId="0" borderId="2" xfId="0" applyNumberFormat="1" applyFont="1" applyFill="1" applyBorder="1" applyAlignment="1">
      <alignment horizontal="centerContinuous" vertical="top" wrapText="1"/>
    </xf>
    <xf numFmtId="168" fontId="3" fillId="0" borderId="2" xfId="16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"/>
    </xf>
    <xf numFmtId="9" fontId="3" fillId="0" borderId="0" xfId="20" applyFont="1" applyFill="1" applyBorder="1" applyAlignment="1">
      <alignment/>
    </xf>
    <xf numFmtId="0" fontId="3" fillId="0" borderId="0" xfId="0" applyFont="1" applyFill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171" fontId="3" fillId="0" borderId="0" xfId="0" applyNumberFormat="1" applyFont="1" applyBorder="1" applyAlignment="1">
      <alignment horizontal="left" wrapText="1"/>
    </xf>
    <xf numFmtId="43" fontId="3" fillId="0" borderId="0" xfId="16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 quotePrefix="1">
      <alignment horizontal="centerContinuous"/>
    </xf>
    <xf numFmtId="171" fontId="3" fillId="0" borderId="0" xfId="0" applyNumberFormat="1" applyFont="1" applyFill="1" applyBorder="1" applyAlignment="1" quotePrefix="1">
      <alignment horizontal="centerContinuous"/>
    </xf>
    <xf numFmtId="37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left" indent="1"/>
    </xf>
    <xf numFmtId="175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169" fontId="6" fillId="0" borderId="0" xfId="16" applyNumberFormat="1" applyFont="1" applyFill="1" applyAlignment="1" quotePrefix="1">
      <alignment horizontal="right"/>
    </xf>
    <xf numFmtId="169" fontId="6" fillId="0" borderId="2" xfId="16" applyNumberFormat="1" applyFont="1" applyFill="1" applyBorder="1" applyAlignment="1" quotePrefix="1">
      <alignment horizontal="right"/>
    </xf>
    <xf numFmtId="169" fontId="6" fillId="0" borderId="0" xfId="16" applyNumberFormat="1" applyFont="1" applyFill="1" applyBorder="1" applyAlignment="1" quotePrefix="1">
      <alignment horizontal="right"/>
    </xf>
    <xf numFmtId="169" fontId="6" fillId="0" borderId="4" xfId="16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1" fontId="6" fillId="0" borderId="0" xfId="16" applyNumberFormat="1" applyFont="1" applyFill="1" applyBorder="1" applyAlignment="1">
      <alignment horizontal="center"/>
    </xf>
    <xf numFmtId="168" fontId="3" fillId="0" borderId="0" xfId="16" applyNumberFormat="1" applyFont="1" applyAlignment="1">
      <alignment/>
    </xf>
    <xf numFmtId="170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9" fontId="6" fillId="0" borderId="3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6" fillId="0" borderId="0" xfId="16" applyNumberFormat="1" applyFont="1" applyFill="1" applyAlignment="1">
      <alignment/>
    </xf>
    <xf numFmtId="169" fontId="6" fillId="0" borderId="4" xfId="0" applyNumberFormat="1" applyFont="1" applyFill="1" applyBorder="1" applyAlignment="1">
      <alignment/>
    </xf>
    <xf numFmtId="168" fontId="3" fillId="0" borderId="4" xfId="16" applyNumberFormat="1" applyFont="1" applyFill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Continuous"/>
    </xf>
    <xf numFmtId="49" fontId="3" fillId="0" borderId="0" xfId="16" applyNumberFormat="1" applyFont="1" applyFill="1" applyAlignment="1">
      <alignment horizontal="left"/>
    </xf>
    <xf numFmtId="49" fontId="3" fillId="0" borderId="0" xfId="16" applyNumberFormat="1" applyFont="1" applyFill="1" applyBorder="1" applyAlignment="1">
      <alignment horizontal="left"/>
    </xf>
    <xf numFmtId="49" fontId="3" fillId="0" borderId="0" xfId="16" applyNumberFormat="1" applyFont="1" applyFill="1" applyAlignment="1" quotePrefix="1">
      <alignment horizontal="center"/>
    </xf>
    <xf numFmtId="49" fontId="3" fillId="0" borderId="0" xfId="16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16" applyNumberFormat="1" applyFont="1" applyFill="1" applyAlignment="1">
      <alignment/>
    </xf>
    <xf numFmtId="49" fontId="3" fillId="0" borderId="0" xfId="16" applyNumberFormat="1" applyFont="1" applyAlignment="1">
      <alignment vertical="center"/>
    </xf>
    <xf numFmtId="43" fontId="3" fillId="0" borderId="0" xfId="16" applyFont="1" applyFill="1" applyAlignment="1">
      <alignment horizontal="centerContinuous"/>
    </xf>
    <xf numFmtId="49" fontId="3" fillId="0" borderId="3" xfId="16" applyNumberFormat="1" applyFont="1" applyFill="1" applyBorder="1" applyAlignment="1">
      <alignment horizontal="center" shrinkToFit="1"/>
    </xf>
    <xf numFmtId="171" fontId="3" fillId="0" borderId="0" xfId="16" applyNumberFormat="1" applyFont="1" applyFill="1" applyBorder="1" applyAlignment="1">
      <alignment horizontal="right"/>
    </xf>
    <xf numFmtId="171" fontId="3" fillId="0" borderId="0" xfId="16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43" fontId="3" fillId="0" borderId="0" xfId="15" applyFont="1" applyFill="1" applyAlignment="1">
      <alignment horizontal="centerContinuous"/>
    </xf>
    <xf numFmtId="169" fontId="3" fillId="0" borderId="2" xfId="16" applyNumberFormat="1" applyFont="1" applyFill="1" applyBorder="1" applyAlignment="1">
      <alignment/>
    </xf>
    <xf numFmtId="169" fontId="6" fillId="0" borderId="3" xfId="16" applyNumberFormat="1" applyFont="1" applyFill="1" applyBorder="1" applyAlignment="1" quotePrefix="1">
      <alignment horizontal="right"/>
    </xf>
    <xf numFmtId="0" fontId="6" fillId="0" borderId="0" xfId="0" applyFont="1" applyFill="1" applyAlignment="1">
      <alignment horizontal="centerContinuous"/>
    </xf>
    <xf numFmtId="43" fontId="6" fillId="0" borderId="0" xfId="16" applyFont="1" applyFill="1" applyAlignment="1">
      <alignment horizontal="centerContinuous"/>
    </xf>
    <xf numFmtId="43" fontId="6" fillId="0" borderId="0" xfId="16" applyFont="1" applyFill="1" applyAlignment="1">
      <alignment horizontal="center" shrinkToFit="1"/>
    </xf>
    <xf numFmtId="49" fontId="6" fillId="0" borderId="2" xfId="0" applyNumberFormat="1" applyFont="1" applyFill="1" applyBorder="1" applyAlignment="1">
      <alignment horizontal="center" vertical="top"/>
    </xf>
    <xf numFmtId="169" fontId="6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8" fontId="6" fillId="0" borderId="4" xfId="16" applyNumberFormat="1" applyFont="1" applyFill="1" applyBorder="1" applyAlignment="1">
      <alignment/>
    </xf>
    <xf numFmtId="169" fontId="6" fillId="0" borderId="0" xfId="16" applyNumberFormat="1" applyFont="1" applyFill="1" applyAlignment="1">
      <alignment/>
    </xf>
    <xf numFmtId="168" fontId="3" fillId="0" borderId="0" xfId="16" applyNumberFormat="1" applyFont="1" applyFill="1" applyAlignment="1">
      <alignment/>
    </xf>
    <xf numFmtId="43" fontId="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7" fontId="3" fillId="0" borderId="2" xfId="0" applyNumberFormat="1" applyFont="1" applyFill="1" applyBorder="1" applyAlignment="1">
      <alignment horizontal="center"/>
    </xf>
    <xf numFmtId="43" fontId="3" fillId="0" borderId="3" xfId="16" applyFont="1" applyFill="1" applyBorder="1" applyAlignment="1">
      <alignment horizontal="center" shrinkToFit="1"/>
    </xf>
    <xf numFmtId="43" fontId="3" fillId="0" borderId="0" xfId="16" applyFont="1" applyFill="1" applyBorder="1" applyAlignment="1">
      <alignment horizontal="center" shrinkToFit="1"/>
    </xf>
    <xf numFmtId="43" fontId="3" fillId="0" borderId="2" xfId="16" applyFont="1" applyFill="1" applyBorder="1" applyAlignment="1">
      <alignment horizontal="center" shrinkToFit="1"/>
    </xf>
    <xf numFmtId="168" fontId="3" fillId="0" borderId="2" xfId="16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6" applyFont="1" applyFill="1" applyAlignment="1">
      <alignment horizontal="center" shrinkToFit="1"/>
    </xf>
  </cellXfs>
  <cellStyles count="7">
    <cellStyle name="Normal" xfId="0"/>
    <cellStyle name="Comma_FS Q2'05 T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3"/>
  <sheetViews>
    <sheetView tabSelected="1" workbookViewId="0" topLeftCell="A1">
      <selection activeCell="I52" sqref="I52"/>
    </sheetView>
  </sheetViews>
  <sheetFormatPr defaultColWidth="9.140625" defaultRowHeight="12.75"/>
  <cols>
    <col min="1" max="2" width="2.7109375" style="92" customWidth="1"/>
    <col min="3" max="3" width="3.28125" style="92" customWidth="1"/>
    <col min="4" max="4" width="41.7109375" style="92" customWidth="1"/>
    <col min="5" max="5" width="9.7109375" style="92" customWidth="1"/>
    <col min="6" max="6" width="1.421875" style="111" customWidth="1"/>
    <col min="7" max="7" width="15.8515625" style="13" bestFit="1" customWidth="1"/>
    <col min="8" max="8" width="1.421875" style="13" customWidth="1"/>
    <col min="9" max="9" width="14.57421875" style="13" bestFit="1" customWidth="1"/>
    <col min="10" max="16384" width="9.140625" style="51" customWidth="1"/>
  </cols>
  <sheetData>
    <row r="1" spans="1:9" ht="20.2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3" t="s">
        <v>50</v>
      </c>
      <c r="B2" s="93"/>
      <c r="C2" s="93"/>
      <c r="D2" s="93"/>
      <c r="E2" s="93"/>
      <c r="F2" s="93"/>
      <c r="G2" s="93"/>
      <c r="H2" s="93"/>
      <c r="I2" s="93"/>
    </row>
    <row r="3" spans="1:9" ht="20.25">
      <c r="A3" s="93" t="s">
        <v>116</v>
      </c>
      <c r="B3" s="93"/>
      <c r="C3" s="93"/>
      <c r="D3" s="93"/>
      <c r="E3" s="93"/>
      <c r="F3" s="93"/>
      <c r="G3" s="93"/>
      <c r="H3" s="93"/>
      <c r="I3" s="93"/>
    </row>
    <row r="4" spans="4:9" ht="20.25">
      <c r="D4" s="108"/>
      <c r="E4" s="108"/>
      <c r="F4" s="109"/>
      <c r="G4" s="145" t="s">
        <v>4</v>
      </c>
      <c r="H4" s="145"/>
      <c r="I4" s="145"/>
    </row>
    <row r="5" spans="4:9" ht="20.25">
      <c r="D5" s="108"/>
      <c r="E5" s="108"/>
      <c r="F5" s="109"/>
      <c r="G5" s="4" t="s">
        <v>117</v>
      </c>
      <c r="H5" s="5"/>
      <c r="I5" s="6" t="s">
        <v>118</v>
      </c>
    </row>
    <row r="6" spans="4:9" ht="20.25">
      <c r="D6" s="108"/>
      <c r="E6" s="108"/>
      <c r="F6" s="109"/>
      <c r="G6" s="7" t="s">
        <v>2</v>
      </c>
      <c r="H6" s="7"/>
      <c r="I6" s="7"/>
    </row>
    <row r="7" spans="5:9" ht="20.25">
      <c r="E7" s="78" t="s">
        <v>8</v>
      </c>
      <c r="F7" s="110"/>
      <c r="G7" s="10" t="s">
        <v>3</v>
      </c>
      <c r="H7" s="11"/>
      <c r="I7" s="12" t="s">
        <v>51</v>
      </c>
    </row>
    <row r="8" spans="1:9" ht="20.25">
      <c r="A8" s="114" t="s">
        <v>52</v>
      </c>
      <c r="B8" s="114"/>
      <c r="C8" s="114"/>
      <c r="D8" s="114"/>
      <c r="G8" s="15"/>
      <c r="H8" s="15"/>
      <c r="I8" s="16"/>
    </row>
    <row r="9" spans="1:9" ht="20.25">
      <c r="A9" s="92" t="s">
        <v>53</v>
      </c>
      <c r="G9" s="15"/>
      <c r="H9" s="15"/>
      <c r="I9" s="16"/>
    </row>
    <row r="10" spans="2:9" ht="20.25">
      <c r="B10" s="112" t="s">
        <v>54</v>
      </c>
      <c r="E10" s="11"/>
      <c r="F10" s="113"/>
      <c r="G10" s="19">
        <v>7374</v>
      </c>
      <c r="H10" s="18"/>
      <c r="I10" s="19">
        <v>6205</v>
      </c>
    </row>
    <row r="11" spans="2:9" ht="20.25">
      <c r="B11" s="112" t="s">
        <v>96</v>
      </c>
      <c r="E11" s="11" t="s">
        <v>139</v>
      </c>
      <c r="F11" s="113"/>
      <c r="G11" s="19">
        <v>156165</v>
      </c>
      <c r="H11" s="18"/>
      <c r="I11" s="19">
        <v>163626</v>
      </c>
    </row>
    <row r="12" spans="2:9" ht="20.25">
      <c r="B12" s="112" t="s">
        <v>23</v>
      </c>
      <c r="E12" s="11" t="s">
        <v>128</v>
      </c>
      <c r="F12" s="113"/>
      <c r="G12" s="19">
        <v>327884</v>
      </c>
      <c r="H12" s="18"/>
      <c r="I12" s="19">
        <v>319264</v>
      </c>
    </row>
    <row r="13" spans="2:9" ht="20.25">
      <c r="B13" s="112" t="s">
        <v>24</v>
      </c>
      <c r="G13" s="19">
        <v>17966</v>
      </c>
      <c r="H13" s="14"/>
      <c r="I13" s="19">
        <v>25167</v>
      </c>
    </row>
    <row r="14" spans="2:9" ht="20.25">
      <c r="B14" s="92" t="s">
        <v>55</v>
      </c>
      <c r="G14" s="20">
        <f>SUM(G10:G13)</f>
        <v>509389</v>
      </c>
      <c r="H14" s="21"/>
      <c r="I14" s="20">
        <f>SUM(I10:I13)</f>
        <v>514262</v>
      </c>
    </row>
    <row r="15" spans="4:9" ht="20.25">
      <c r="D15" s="112"/>
      <c r="E15" s="112"/>
      <c r="F15" s="113"/>
      <c r="G15" s="22"/>
      <c r="H15" s="23"/>
      <c r="I15" s="21"/>
    </row>
    <row r="16" spans="1:9" ht="20.25">
      <c r="A16" s="92" t="s">
        <v>56</v>
      </c>
      <c r="G16" s="19"/>
      <c r="H16" s="23"/>
      <c r="I16" s="23"/>
    </row>
    <row r="17" spans="2:9" ht="20.25">
      <c r="B17" s="112" t="s">
        <v>32</v>
      </c>
      <c r="E17" s="11" t="s">
        <v>127</v>
      </c>
      <c r="G17" s="19">
        <v>47</v>
      </c>
      <c r="H17" s="18"/>
      <c r="I17" s="19">
        <v>14177</v>
      </c>
    </row>
    <row r="18" spans="2:9" ht="20.25">
      <c r="B18" s="112" t="s">
        <v>57</v>
      </c>
      <c r="E18" s="11" t="s">
        <v>129</v>
      </c>
      <c r="G18" s="19">
        <v>5030</v>
      </c>
      <c r="H18" s="18"/>
      <c r="I18" s="19">
        <v>10169</v>
      </c>
    </row>
    <row r="19" spans="2:9" ht="20.25">
      <c r="B19" s="112" t="s">
        <v>58</v>
      </c>
      <c r="E19" s="11" t="s">
        <v>130</v>
      </c>
      <c r="F19" s="113"/>
      <c r="G19" s="19">
        <v>1085277</v>
      </c>
      <c r="H19" s="18"/>
      <c r="I19" s="19">
        <v>1108212</v>
      </c>
    </row>
    <row r="20" spans="2:9" ht="20.25">
      <c r="B20" s="112" t="s">
        <v>59</v>
      </c>
      <c r="E20" s="11"/>
      <c r="F20" s="113"/>
      <c r="G20" s="19">
        <v>4693</v>
      </c>
      <c r="H20" s="18"/>
      <c r="I20" s="19">
        <v>5001</v>
      </c>
    </row>
    <row r="21" spans="2:9" ht="20.25">
      <c r="B21" s="112" t="s">
        <v>60</v>
      </c>
      <c r="G21" s="19">
        <v>220</v>
      </c>
      <c r="H21" s="18"/>
      <c r="I21" s="19">
        <v>183</v>
      </c>
    </row>
    <row r="22" spans="2:9" ht="20.25">
      <c r="B22" s="92" t="s">
        <v>61</v>
      </c>
      <c r="G22" s="24">
        <f>SUM(G17:G21)</f>
        <v>1095267</v>
      </c>
      <c r="H22" s="25"/>
      <c r="I22" s="24">
        <f>SUM(I17:I21)</f>
        <v>1137742</v>
      </c>
    </row>
    <row r="23" spans="7:9" ht="20.25">
      <c r="G23" s="26"/>
      <c r="H23" s="25"/>
      <c r="I23" s="25"/>
    </row>
    <row r="24" spans="7:9" ht="20.25">
      <c r="G24" s="26"/>
      <c r="H24" s="25"/>
      <c r="I24" s="25"/>
    </row>
    <row r="25" spans="7:9" ht="20.25">
      <c r="G25" s="22"/>
      <c r="H25" s="23"/>
      <c r="I25" s="21"/>
    </row>
    <row r="26" spans="1:9" ht="21" thickBot="1">
      <c r="A26" s="112" t="s">
        <v>62</v>
      </c>
      <c r="E26" s="112"/>
      <c r="F26" s="113"/>
      <c r="G26" s="41">
        <f>SUM(G14+G22)</f>
        <v>1604656</v>
      </c>
      <c r="H26" s="23"/>
      <c r="I26" s="41">
        <f>SUM(I14+I22)</f>
        <v>1652004</v>
      </c>
    </row>
    <row r="27" spans="4:9" ht="21" thickTop="1">
      <c r="D27" s="112"/>
      <c r="E27" s="112"/>
      <c r="F27" s="113"/>
      <c r="G27" s="28"/>
      <c r="H27" s="15"/>
      <c r="I27" s="29"/>
    </row>
    <row r="28" spans="4:9" ht="20.25">
      <c r="D28" s="112"/>
      <c r="E28" s="112"/>
      <c r="F28" s="113"/>
      <c r="G28" s="28"/>
      <c r="H28" s="15"/>
      <c r="I28" s="29"/>
    </row>
    <row r="29" spans="4:9" ht="20.25">
      <c r="D29" s="112"/>
      <c r="E29" s="112"/>
      <c r="F29" s="113"/>
      <c r="G29" s="29"/>
      <c r="H29" s="15"/>
      <c r="I29" s="29"/>
    </row>
    <row r="30" spans="2:9" ht="20.25">
      <c r="B30" s="52" t="s">
        <v>15</v>
      </c>
      <c r="D30" s="112"/>
      <c r="E30" s="112"/>
      <c r="F30" s="113"/>
      <c r="G30" s="29"/>
      <c r="H30" s="15"/>
      <c r="I30" s="29"/>
    </row>
    <row r="31" spans="4:9" ht="20.25">
      <c r="D31" s="112"/>
      <c r="E31" s="112"/>
      <c r="F31" s="113"/>
      <c r="G31" s="29"/>
      <c r="H31" s="15"/>
      <c r="I31" s="29"/>
    </row>
    <row r="32" spans="4:9" ht="20.25">
      <c r="D32" s="112"/>
      <c r="E32" s="112"/>
      <c r="F32" s="113"/>
      <c r="G32" s="29"/>
      <c r="H32" s="15"/>
      <c r="I32" s="29"/>
    </row>
    <row r="33" spans="4:9" ht="20.25">
      <c r="D33" s="112"/>
      <c r="E33" s="112"/>
      <c r="F33" s="113"/>
      <c r="G33" s="29"/>
      <c r="H33" s="15"/>
      <c r="I33" s="29"/>
    </row>
    <row r="34" spans="4:9" ht="20.25">
      <c r="D34" s="112"/>
      <c r="E34" s="112"/>
      <c r="F34" s="113"/>
      <c r="G34" s="29"/>
      <c r="H34" s="15"/>
      <c r="I34" s="29"/>
    </row>
    <row r="35" spans="4:9" ht="20.25">
      <c r="D35" s="112"/>
      <c r="E35" s="112"/>
      <c r="F35" s="113"/>
      <c r="G35" s="29"/>
      <c r="H35" s="15"/>
      <c r="I35" s="29"/>
    </row>
    <row r="36" spans="4:9" ht="20.25">
      <c r="D36" s="112"/>
      <c r="E36" s="112"/>
      <c r="F36" s="113"/>
      <c r="G36" s="29"/>
      <c r="H36" s="15"/>
      <c r="I36" s="29"/>
    </row>
    <row r="37" spans="4:9" ht="20.25">
      <c r="D37" s="112"/>
      <c r="E37" s="112"/>
      <c r="F37" s="113"/>
      <c r="G37" s="29"/>
      <c r="H37" s="15"/>
      <c r="I37" s="29"/>
    </row>
    <row r="38" spans="1:9" ht="20.25">
      <c r="A38" s="93" t="s">
        <v>0</v>
      </c>
      <c r="B38" s="93"/>
      <c r="C38" s="93"/>
      <c r="D38" s="93"/>
      <c r="E38" s="93"/>
      <c r="F38" s="93"/>
      <c r="G38" s="93"/>
      <c r="H38" s="93"/>
      <c r="I38" s="93"/>
    </row>
    <row r="39" spans="1:9" ht="20.25">
      <c r="A39" s="93" t="s">
        <v>50</v>
      </c>
      <c r="B39" s="93"/>
      <c r="C39" s="93"/>
      <c r="D39" s="93"/>
      <c r="E39" s="93"/>
      <c r="F39" s="93"/>
      <c r="G39" s="93"/>
      <c r="H39" s="93"/>
      <c r="I39" s="93"/>
    </row>
    <row r="40" spans="1:9" ht="20.25">
      <c r="A40" s="93" t="s">
        <v>116</v>
      </c>
      <c r="B40" s="93"/>
      <c r="C40" s="93"/>
      <c r="D40" s="93"/>
      <c r="E40" s="93"/>
      <c r="F40" s="93"/>
      <c r="G40" s="93"/>
      <c r="H40" s="93"/>
      <c r="I40" s="93"/>
    </row>
    <row r="41" spans="4:9" ht="20.25">
      <c r="D41" s="108"/>
      <c r="E41" s="108"/>
      <c r="F41" s="109"/>
      <c r="G41" s="145" t="s">
        <v>4</v>
      </c>
      <c r="H41" s="145"/>
      <c r="I41" s="145"/>
    </row>
    <row r="42" spans="4:9" ht="20.25">
      <c r="D42" s="108"/>
      <c r="E42" s="108"/>
      <c r="F42" s="109"/>
      <c r="G42" s="4" t="s">
        <v>117</v>
      </c>
      <c r="H42" s="5"/>
      <c r="I42" s="6" t="s">
        <v>118</v>
      </c>
    </row>
    <row r="43" spans="4:9" ht="20.25">
      <c r="D43" s="108"/>
      <c r="E43" s="108"/>
      <c r="F43" s="109"/>
      <c r="G43" s="7" t="s">
        <v>2</v>
      </c>
      <c r="H43" s="7"/>
      <c r="I43" s="7"/>
    </row>
    <row r="44" spans="5:9" ht="20.25">
      <c r="E44" s="78" t="s">
        <v>8</v>
      </c>
      <c r="F44" s="110"/>
      <c r="G44" s="10" t="s">
        <v>3</v>
      </c>
      <c r="H44" s="11"/>
      <c r="I44" s="12" t="s">
        <v>51</v>
      </c>
    </row>
    <row r="45" spans="1:9" ht="20.25">
      <c r="A45" s="114" t="s">
        <v>63</v>
      </c>
      <c r="B45" s="114"/>
      <c r="C45" s="114"/>
      <c r="D45" s="114"/>
      <c r="G45" s="30"/>
      <c r="H45" s="11"/>
      <c r="I45" s="31"/>
    </row>
    <row r="46" spans="1:9" ht="20.25">
      <c r="A46" s="112" t="s">
        <v>64</v>
      </c>
      <c r="E46" s="112"/>
      <c r="F46" s="113"/>
      <c r="G46" s="16"/>
      <c r="H46" s="32"/>
      <c r="I46" s="15"/>
    </row>
    <row r="47" spans="2:9" ht="20.25">
      <c r="B47" s="115" t="s">
        <v>65</v>
      </c>
      <c r="E47" s="40" t="s">
        <v>127</v>
      </c>
      <c r="F47" s="116"/>
      <c r="G47" s="19">
        <v>1363735</v>
      </c>
      <c r="H47" s="18"/>
      <c r="I47" s="19">
        <v>1385150</v>
      </c>
    </row>
    <row r="48" spans="2:9" ht="20.25">
      <c r="B48" s="115" t="s">
        <v>119</v>
      </c>
      <c r="E48" s="40" t="s">
        <v>78</v>
      </c>
      <c r="F48" s="116"/>
      <c r="G48" s="19">
        <v>20000</v>
      </c>
      <c r="H48" s="18"/>
      <c r="I48" s="19">
        <v>0</v>
      </c>
    </row>
    <row r="49" spans="2:9" ht="20.25">
      <c r="B49" s="115" t="s">
        <v>25</v>
      </c>
      <c r="E49" s="117"/>
      <c r="F49" s="116"/>
      <c r="G49" s="19">
        <v>40890</v>
      </c>
      <c r="H49" s="18"/>
      <c r="I49" s="19">
        <v>42993</v>
      </c>
    </row>
    <row r="50" spans="2:9" ht="20.25">
      <c r="B50" s="115" t="s">
        <v>66</v>
      </c>
      <c r="E50" s="40" t="s">
        <v>120</v>
      </c>
      <c r="F50" s="116"/>
      <c r="G50" s="19">
        <v>1044</v>
      </c>
      <c r="H50" s="18"/>
      <c r="I50" s="19">
        <v>1305</v>
      </c>
    </row>
    <row r="51" spans="2:9" ht="20.25">
      <c r="B51" s="115" t="s">
        <v>26</v>
      </c>
      <c r="E51" s="11"/>
      <c r="F51" s="118"/>
      <c r="G51" s="19">
        <v>107171</v>
      </c>
      <c r="H51" s="18"/>
      <c r="I51" s="19">
        <v>77900</v>
      </c>
    </row>
    <row r="52" spans="2:9" ht="20.25">
      <c r="B52" s="115" t="s">
        <v>67</v>
      </c>
      <c r="D52" s="119"/>
      <c r="E52" s="115"/>
      <c r="F52" s="116"/>
      <c r="G52" s="24">
        <f>SUM(G47:G51)</f>
        <v>1532840</v>
      </c>
      <c r="H52" s="37"/>
      <c r="I52" s="24">
        <f>SUM(I47:I51)</f>
        <v>1507348</v>
      </c>
    </row>
    <row r="53" spans="1:9" ht="20.25">
      <c r="A53" s="115" t="s">
        <v>68</v>
      </c>
      <c r="E53" s="115"/>
      <c r="F53" s="116"/>
      <c r="G53" s="16"/>
      <c r="H53" s="26"/>
      <c r="I53" s="38"/>
    </row>
    <row r="54" spans="1:9" ht="20.25">
      <c r="A54" s="115"/>
      <c r="B54" s="115" t="s">
        <v>27</v>
      </c>
      <c r="E54" s="115"/>
      <c r="F54" s="116"/>
      <c r="G54" s="19">
        <v>1059</v>
      </c>
      <c r="H54" s="18"/>
      <c r="I54" s="19">
        <v>1052</v>
      </c>
    </row>
    <row r="55" spans="1:9" ht="20.25">
      <c r="A55" s="115"/>
      <c r="B55" s="115" t="s">
        <v>69</v>
      </c>
      <c r="E55" s="11" t="s">
        <v>120</v>
      </c>
      <c r="F55" s="116"/>
      <c r="G55" s="19">
        <v>1900</v>
      </c>
      <c r="H55" s="18"/>
      <c r="I55" s="19">
        <v>2008</v>
      </c>
    </row>
    <row r="56" spans="2:9" ht="20.25">
      <c r="B56" s="115" t="s">
        <v>70</v>
      </c>
      <c r="D56" s="119"/>
      <c r="E56" s="40"/>
      <c r="F56" s="116"/>
      <c r="G56" s="39">
        <f>SUM(G54:G55)</f>
        <v>2959</v>
      </c>
      <c r="H56" s="37"/>
      <c r="I56" s="39">
        <f>SUM(I54:I55)</f>
        <v>3060</v>
      </c>
    </row>
    <row r="57" spans="1:9" ht="20.25">
      <c r="A57" s="115" t="s">
        <v>71</v>
      </c>
      <c r="D57" s="119"/>
      <c r="E57" s="115"/>
      <c r="F57" s="116"/>
      <c r="G57" s="24">
        <f>SUM(G56,G52)</f>
        <v>1535799</v>
      </c>
      <c r="H57" s="26"/>
      <c r="I57" s="24">
        <f>SUM(I56,I52)</f>
        <v>1510408</v>
      </c>
    </row>
    <row r="58" spans="1:9" ht="20.25">
      <c r="A58" s="120" t="s">
        <v>72</v>
      </c>
      <c r="E58" s="120"/>
      <c r="F58" s="118"/>
      <c r="G58" s="16"/>
      <c r="H58" s="26"/>
      <c r="I58" s="19"/>
    </row>
    <row r="59" spans="2:9" ht="20.25">
      <c r="B59" s="120" t="s">
        <v>73</v>
      </c>
      <c r="E59" s="11" t="s">
        <v>138</v>
      </c>
      <c r="F59" s="118"/>
      <c r="G59" s="16"/>
      <c r="H59" s="26"/>
      <c r="I59" s="19"/>
    </row>
    <row r="60" spans="3:9" ht="20.25">
      <c r="C60" s="120" t="s">
        <v>94</v>
      </c>
      <c r="D60" s="120"/>
      <c r="E60" s="40"/>
      <c r="F60" s="118"/>
      <c r="G60" s="51"/>
      <c r="H60" s="18"/>
      <c r="I60" s="51"/>
    </row>
    <row r="61" spans="3:9" ht="21" thickBot="1">
      <c r="C61" s="120" t="s">
        <v>93</v>
      </c>
      <c r="D61" s="120"/>
      <c r="E61" s="40"/>
      <c r="F61" s="118"/>
      <c r="G61" s="41">
        <v>576000</v>
      </c>
      <c r="H61" s="18"/>
      <c r="I61" s="41">
        <v>576000</v>
      </c>
    </row>
    <row r="62" spans="3:9" ht="21" thickTop="1">
      <c r="C62" s="120" t="s">
        <v>74</v>
      </c>
      <c r="D62" s="120"/>
      <c r="E62" s="40"/>
      <c r="F62" s="118"/>
      <c r="G62" s="19">
        <v>448000</v>
      </c>
      <c r="H62" s="18"/>
      <c r="I62" s="19">
        <v>448000</v>
      </c>
    </row>
    <row r="63" spans="2:9" ht="20.25">
      <c r="B63" s="120" t="s">
        <v>75</v>
      </c>
      <c r="E63" s="40"/>
      <c r="F63" s="118"/>
      <c r="G63" s="19">
        <v>498706.39193</v>
      </c>
      <c r="H63" s="18"/>
      <c r="I63" s="19">
        <v>498706.39193</v>
      </c>
    </row>
    <row r="64" spans="1:9" ht="20.25">
      <c r="A64" s="111"/>
      <c r="B64" s="120" t="s">
        <v>76</v>
      </c>
      <c r="C64" s="111"/>
      <c r="D64" s="111"/>
      <c r="E64" s="120"/>
      <c r="F64" s="118"/>
      <c r="G64" s="42"/>
      <c r="H64" s="37"/>
      <c r="I64" s="43"/>
    </row>
    <row r="65" spans="1:9" ht="20.25">
      <c r="A65" s="111"/>
      <c r="B65" s="111"/>
      <c r="C65" s="120" t="s">
        <v>7</v>
      </c>
      <c r="D65" s="111"/>
      <c r="E65" s="111"/>
      <c r="F65" s="118"/>
      <c r="G65" s="35"/>
      <c r="H65" s="37"/>
      <c r="I65" s="14"/>
    </row>
    <row r="66" spans="1:9" ht="20.25">
      <c r="A66" s="111"/>
      <c r="B66" s="111"/>
      <c r="C66" s="120"/>
      <c r="D66" s="120" t="s">
        <v>77</v>
      </c>
      <c r="E66" s="11" t="s">
        <v>131</v>
      </c>
      <c r="F66" s="118"/>
      <c r="G66" s="19">
        <v>38351</v>
      </c>
      <c r="H66" s="18"/>
      <c r="I66" s="19">
        <v>38351</v>
      </c>
    </row>
    <row r="67" spans="1:9" ht="20.25">
      <c r="A67" s="111"/>
      <c r="B67" s="111"/>
      <c r="C67" s="120" t="s">
        <v>12</v>
      </c>
      <c r="D67" s="111"/>
      <c r="E67" s="120"/>
      <c r="F67" s="118"/>
      <c r="G67" s="44">
        <v>-916200</v>
      </c>
      <c r="H67" s="18"/>
      <c r="I67" s="44">
        <v>-843461</v>
      </c>
    </row>
    <row r="68" spans="1:9" ht="20.25">
      <c r="A68" s="120" t="s">
        <v>79</v>
      </c>
      <c r="B68" s="119"/>
      <c r="D68" s="119"/>
      <c r="E68" s="120"/>
      <c r="F68" s="118"/>
      <c r="G68" s="37">
        <f>SUM(G62:G67)</f>
        <v>68857.39192999993</v>
      </c>
      <c r="H68" s="26"/>
      <c r="I68" s="37">
        <f>SUM(I62:I67)</f>
        <v>141596.39192999993</v>
      </c>
    </row>
    <row r="69" spans="1:9" ht="21" thickBot="1">
      <c r="A69" s="115" t="s">
        <v>80</v>
      </c>
      <c r="E69" s="115"/>
      <c r="F69" s="116"/>
      <c r="G69" s="45">
        <f>SUM(G57,G68)</f>
        <v>1604656.39193</v>
      </c>
      <c r="H69" s="26"/>
      <c r="I69" s="45">
        <f>SUM(I57,I68)</f>
        <v>1652004.39193</v>
      </c>
    </row>
    <row r="70" spans="2:9" ht="21" thickTop="1">
      <c r="B70" s="52" t="s">
        <v>15</v>
      </c>
      <c r="D70" s="115"/>
      <c r="E70" s="115"/>
      <c r="F70" s="116"/>
      <c r="G70" s="36"/>
      <c r="H70" s="35"/>
      <c r="I70" s="46"/>
    </row>
    <row r="71" spans="2:9" ht="20.25">
      <c r="B71" s="52"/>
      <c r="D71" s="115"/>
      <c r="E71" s="115"/>
      <c r="F71" s="116"/>
      <c r="G71" s="36"/>
      <c r="H71" s="35"/>
      <c r="I71" s="46"/>
    </row>
    <row r="72" spans="2:9" ht="20.25">
      <c r="B72" s="52"/>
      <c r="D72" s="115"/>
      <c r="E72" s="115"/>
      <c r="F72" s="116"/>
      <c r="G72" s="36"/>
      <c r="H72" s="35"/>
      <c r="I72" s="46"/>
    </row>
    <row r="73" spans="4:9" ht="20.25">
      <c r="D73" s="113"/>
      <c r="E73" s="113"/>
      <c r="F73" s="113"/>
      <c r="G73" s="47"/>
      <c r="H73" s="48"/>
      <c r="I73" s="47"/>
    </row>
    <row r="74" spans="4:9" ht="20.25">
      <c r="D74" s="111"/>
      <c r="E74" s="111"/>
      <c r="G74" s="49"/>
      <c r="H74" s="50"/>
      <c r="I74" s="50"/>
    </row>
    <row r="75" spans="4:9" ht="20.25">
      <c r="D75" s="111"/>
      <c r="E75" s="111"/>
      <c r="G75" s="50"/>
      <c r="H75" s="50"/>
      <c r="I75" s="50"/>
    </row>
    <row r="1023" ht="20.25">
      <c r="C1023" s="92" t="s">
        <v>81</v>
      </c>
    </row>
  </sheetData>
  <mergeCells count="2">
    <mergeCell ref="G4:I4"/>
    <mergeCell ref="G41:I41"/>
  </mergeCells>
  <printOptions horizontalCentered="1"/>
  <pageMargins left="0.5905511811023623" right="0.3937007874015748" top="1.1" bottom="0.3937007874015748" header="0.5905511811023623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5">
      <selection activeCell="I52" sqref="I52"/>
    </sheetView>
  </sheetViews>
  <sheetFormatPr defaultColWidth="9.140625" defaultRowHeight="12.75"/>
  <cols>
    <col min="1" max="4" width="2.7109375" style="13" customWidth="1"/>
    <col min="5" max="6" width="20.7109375" style="13" customWidth="1"/>
    <col min="7" max="7" width="9.57421875" style="13" bestFit="1" customWidth="1"/>
    <col min="8" max="8" width="0.71875" style="13" customWidth="1"/>
    <col min="9" max="9" width="15.7109375" style="13" customWidth="1"/>
    <col min="10" max="10" width="0.71875" style="13" customWidth="1"/>
    <col min="11" max="11" width="15.7109375" style="13" customWidth="1"/>
    <col min="12" max="12" width="13.57421875" style="83" bestFit="1" customWidth="1"/>
    <col min="13" max="16384" width="9.140625" style="51" customWidth="1"/>
  </cols>
  <sheetData>
    <row r="1" spans="1:11" ht="2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0.25">
      <c r="A2" s="122" t="s">
        <v>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0.25">
      <c r="A3" s="122" t="s">
        <v>114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0.25">
      <c r="A4" s="53"/>
      <c r="B4" s="53"/>
      <c r="C4" s="53"/>
      <c r="D4" s="53"/>
      <c r="E4" s="53"/>
      <c r="F4" s="53"/>
      <c r="G4" s="53"/>
      <c r="H4" s="53"/>
      <c r="I4" s="53"/>
      <c r="J4" s="53"/>
      <c r="K4" s="33" t="s">
        <v>2</v>
      </c>
    </row>
    <row r="5" spans="1:11" ht="20.25">
      <c r="A5" s="53"/>
      <c r="B5" s="53"/>
      <c r="C5" s="53"/>
      <c r="D5" s="53"/>
      <c r="E5" s="53"/>
      <c r="F5" s="53"/>
      <c r="G5" s="53"/>
      <c r="H5" s="53"/>
      <c r="I5" s="53"/>
      <c r="J5" s="53"/>
      <c r="K5" s="53" t="s">
        <v>3</v>
      </c>
    </row>
    <row r="6" spans="5:11" ht="20.25">
      <c r="E6" s="53"/>
      <c r="F6" s="53"/>
      <c r="G6" s="53"/>
      <c r="I6" s="148" t="s">
        <v>4</v>
      </c>
      <c r="J6" s="148"/>
      <c r="K6" s="148"/>
    </row>
    <row r="7" spans="5:11" ht="20.25">
      <c r="E7" s="53"/>
      <c r="F7" s="53"/>
      <c r="G7" s="53"/>
      <c r="H7" s="67"/>
      <c r="I7" s="146" t="s">
        <v>82</v>
      </c>
      <c r="J7" s="146"/>
      <c r="K7" s="146"/>
    </row>
    <row r="8" spans="5:11" ht="20.25">
      <c r="E8" s="53"/>
      <c r="F8" s="53"/>
      <c r="G8" s="53"/>
      <c r="H8" s="54"/>
      <c r="I8" s="147" t="s">
        <v>115</v>
      </c>
      <c r="J8" s="147"/>
      <c r="K8" s="147"/>
    </row>
    <row r="9" spans="5:11" ht="20.25">
      <c r="E9" s="53"/>
      <c r="F9" s="53"/>
      <c r="G9" s="55" t="s">
        <v>8</v>
      </c>
      <c r="H9" s="68"/>
      <c r="I9" s="123" t="s">
        <v>113</v>
      </c>
      <c r="J9" s="54"/>
      <c r="K9" s="123" t="s">
        <v>17</v>
      </c>
    </row>
    <row r="10" spans="1:11" ht="20.25">
      <c r="A10" s="17"/>
      <c r="E10" s="2"/>
      <c r="F10" s="2"/>
      <c r="G10" s="56"/>
      <c r="H10" s="56"/>
      <c r="I10" s="30"/>
      <c r="J10" s="57"/>
      <c r="K10" s="30"/>
    </row>
    <row r="11" spans="1:11" ht="20.25">
      <c r="A11" s="13" t="s">
        <v>41</v>
      </c>
      <c r="G11" s="1"/>
      <c r="H11" s="1"/>
      <c r="I11" s="94">
        <v>120103</v>
      </c>
      <c r="J11" s="37"/>
      <c r="K11" s="58">
        <v>161493</v>
      </c>
    </row>
    <row r="12" spans="1:11" ht="20.25">
      <c r="A12" s="13" t="s">
        <v>42</v>
      </c>
      <c r="G12" s="59"/>
      <c r="H12" s="59"/>
      <c r="I12" s="95">
        <v>-102713</v>
      </c>
      <c r="J12" s="37"/>
      <c r="K12" s="60">
        <v>-125994</v>
      </c>
    </row>
    <row r="13" spans="1:11" ht="20.25">
      <c r="A13" s="13" t="s">
        <v>43</v>
      </c>
      <c r="G13" s="1"/>
      <c r="H13" s="61">
        <f>SUM(H11:H12)</f>
        <v>0</v>
      </c>
      <c r="I13" s="96">
        <f>SUM(I11:I12)</f>
        <v>17390</v>
      </c>
      <c r="J13" s="37"/>
      <c r="K13" s="61">
        <f>SUM(K11:K12)</f>
        <v>35499</v>
      </c>
    </row>
    <row r="14" spans="1:11" ht="20.25">
      <c r="A14" s="13" t="s">
        <v>95</v>
      </c>
      <c r="G14" s="62"/>
      <c r="H14" s="62"/>
      <c r="I14" s="96">
        <v>-13742</v>
      </c>
      <c r="J14" s="37"/>
      <c r="K14" s="37">
        <v>9914</v>
      </c>
    </row>
    <row r="15" spans="1:11" ht="20.25">
      <c r="A15" s="13" t="s">
        <v>134</v>
      </c>
      <c r="G15" s="62"/>
      <c r="H15" s="62"/>
      <c r="I15" s="96">
        <v>78102</v>
      </c>
      <c r="J15" s="37"/>
      <c r="K15" s="37">
        <v>0</v>
      </c>
    </row>
    <row r="16" spans="1:11" ht="20.25">
      <c r="A16" s="13" t="s">
        <v>44</v>
      </c>
      <c r="G16" s="62"/>
      <c r="H16" s="62"/>
      <c r="I16" s="95">
        <v>1945</v>
      </c>
      <c r="J16" s="26"/>
      <c r="K16" s="128">
        <v>6404</v>
      </c>
    </row>
    <row r="17" spans="1:11" ht="20.25">
      <c r="A17" s="13" t="s">
        <v>123</v>
      </c>
      <c r="G17" s="62"/>
      <c r="H17" s="62"/>
      <c r="I17" s="129">
        <f>SUM(I13:I16)</f>
        <v>83695</v>
      </c>
      <c r="J17" s="26"/>
      <c r="K17" s="129">
        <f>SUM(K13:K16)</f>
        <v>51817</v>
      </c>
    </row>
    <row r="18" spans="1:11" ht="20.25">
      <c r="A18" s="13" t="s">
        <v>45</v>
      </c>
      <c r="G18" s="63"/>
      <c r="H18" s="63"/>
      <c r="I18" s="96">
        <v>-8743</v>
      </c>
      <c r="J18" s="37"/>
      <c r="K18" s="61">
        <v>-16942</v>
      </c>
    </row>
    <row r="19" spans="1:11" ht="20.25">
      <c r="A19" s="13" t="s">
        <v>46</v>
      </c>
      <c r="G19" s="63"/>
      <c r="H19" s="63"/>
      <c r="I19" s="96">
        <v>-18793</v>
      </c>
      <c r="J19" s="37"/>
      <c r="K19" s="61">
        <v>-32758</v>
      </c>
    </row>
    <row r="20" spans="1:11" ht="20.25">
      <c r="A20" s="13" t="s">
        <v>47</v>
      </c>
      <c r="G20" s="64">
        <v>16</v>
      </c>
      <c r="H20" s="63"/>
      <c r="I20" s="96">
        <v>-81573</v>
      </c>
      <c r="J20" s="37"/>
      <c r="K20" s="61">
        <v>-2759</v>
      </c>
    </row>
    <row r="21" spans="1:11" ht="20.25">
      <c r="A21" s="13" t="s">
        <v>48</v>
      </c>
      <c r="G21" s="63"/>
      <c r="H21" s="63"/>
      <c r="I21" s="95">
        <v>-174</v>
      </c>
      <c r="J21" s="37"/>
      <c r="K21" s="60">
        <v>-204</v>
      </c>
    </row>
    <row r="22" spans="1:11" ht="20.25">
      <c r="A22" s="13" t="s">
        <v>125</v>
      </c>
      <c r="G22" s="63"/>
      <c r="H22" s="63"/>
      <c r="I22" s="129">
        <f>SUM(I18:I21)</f>
        <v>-109283</v>
      </c>
      <c r="J22" s="37"/>
      <c r="K22" s="129">
        <f>SUM(K18:K21)</f>
        <v>-52663</v>
      </c>
    </row>
    <row r="23" spans="1:11" ht="20.25">
      <c r="A23" s="13" t="s">
        <v>124</v>
      </c>
      <c r="G23" s="63"/>
      <c r="H23" s="63"/>
      <c r="I23" s="96">
        <f>SUM(I17+I22)</f>
        <v>-25588</v>
      </c>
      <c r="J23" s="37"/>
      <c r="K23" s="96">
        <f>SUM(K17+K22)</f>
        <v>-846</v>
      </c>
    </row>
    <row r="24" spans="1:11" ht="20.25">
      <c r="A24" s="13" t="s">
        <v>121</v>
      </c>
      <c r="G24" s="63"/>
      <c r="H24" s="63"/>
      <c r="I24" s="96">
        <v>-47151</v>
      </c>
      <c r="J24" s="37"/>
      <c r="K24" s="61">
        <v>-20467</v>
      </c>
    </row>
    <row r="25" spans="1:11" ht="21" thickBot="1">
      <c r="A25" s="17" t="s">
        <v>99</v>
      </c>
      <c r="G25" s="63"/>
      <c r="H25" s="63"/>
      <c r="I25" s="97">
        <f>SUM(I23:I24)</f>
        <v>-72739</v>
      </c>
      <c r="J25" s="37"/>
      <c r="K25" s="97">
        <f>SUM(K23:K24)</f>
        <v>-21313</v>
      </c>
    </row>
    <row r="26" spans="1:11" ht="21" thickTop="1">
      <c r="A26" s="17" t="s">
        <v>98</v>
      </c>
      <c r="G26" s="64">
        <v>17</v>
      </c>
      <c r="H26" s="65">
        <f>SUM(H25/430783)</f>
        <v>0</v>
      </c>
      <c r="I26" s="99">
        <f>SUM(I25/448000)</f>
        <v>-0.1623638392857143</v>
      </c>
      <c r="J26" s="124"/>
      <c r="K26" s="125">
        <f>SUM(K25/430783)</f>
        <v>-0.049475025708999656</v>
      </c>
    </row>
    <row r="27" spans="1:11" ht="20.25">
      <c r="A27" s="17" t="s">
        <v>49</v>
      </c>
      <c r="G27" s="64">
        <v>17</v>
      </c>
      <c r="H27" s="64"/>
      <c r="I27" s="98">
        <v>448000000</v>
      </c>
      <c r="J27" s="66"/>
      <c r="K27" s="98">
        <v>448000000</v>
      </c>
    </row>
    <row r="28" spans="5:11" ht="20.25">
      <c r="E28" s="17"/>
      <c r="F28" s="17"/>
      <c r="G28" s="17"/>
      <c r="H28" s="17"/>
      <c r="I28" s="28"/>
      <c r="J28" s="28"/>
      <c r="K28" s="28"/>
    </row>
    <row r="29" spans="2:11" ht="20.25">
      <c r="B29" s="121" t="s">
        <v>15</v>
      </c>
      <c r="E29" s="17"/>
      <c r="F29" s="17"/>
      <c r="G29" s="17"/>
      <c r="H29" s="17"/>
      <c r="I29" s="28"/>
      <c r="J29" s="28"/>
      <c r="K29" s="28"/>
    </row>
    <row r="30" spans="5:11" ht="20.25">
      <c r="E30" s="17"/>
      <c r="F30" s="17"/>
      <c r="G30" s="17"/>
      <c r="H30" s="17"/>
      <c r="I30" s="28"/>
      <c r="J30" s="28"/>
      <c r="K30" s="28"/>
    </row>
    <row r="31" spans="5:11" ht="20.25">
      <c r="E31" s="17"/>
      <c r="F31" s="17"/>
      <c r="G31" s="17"/>
      <c r="H31" s="17"/>
      <c r="I31" s="28"/>
      <c r="J31" s="28"/>
      <c r="K31" s="28"/>
    </row>
    <row r="32" spans="5:11" ht="20.25">
      <c r="E32" s="18"/>
      <c r="F32" s="18"/>
      <c r="G32" s="18"/>
      <c r="H32" s="18"/>
      <c r="I32" s="28"/>
      <c r="J32" s="36"/>
      <c r="K32" s="28"/>
    </row>
    <row r="33" spans="5:11" ht="20.25">
      <c r="E33" s="14"/>
      <c r="F33" s="14"/>
      <c r="G33" s="14"/>
      <c r="H33" s="14"/>
      <c r="I33" s="49"/>
      <c r="J33" s="50"/>
      <c r="K33" s="50"/>
    </row>
    <row r="34" spans="5:11" ht="20.25">
      <c r="E34" s="14"/>
      <c r="F34" s="14"/>
      <c r="G34" s="14"/>
      <c r="H34" s="14"/>
      <c r="I34" s="50"/>
      <c r="J34" s="50"/>
      <c r="K34" s="50"/>
    </row>
  </sheetData>
  <mergeCells count="3">
    <mergeCell ref="I7:K7"/>
    <mergeCell ref="I8:K8"/>
    <mergeCell ref="I6:K6"/>
  </mergeCells>
  <printOptions/>
  <pageMargins left="0.65" right="0.26" top="1.21" bottom="0.3937007874015748" header="0.5905511811023623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100" workbookViewId="0" topLeftCell="A1">
      <selection activeCell="I52" sqref="I52"/>
    </sheetView>
  </sheetViews>
  <sheetFormatPr defaultColWidth="9.140625" defaultRowHeight="12.75"/>
  <cols>
    <col min="1" max="1" width="27.00390625" style="13" customWidth="1"/>
    <col min="2" max="2" width="1.421875" style="13" customWidth="1"/>
    <col min="3" max="3" width="8.421875" style="1" bestFit="1" customWidth="1"/>
    <col min="4" max="4" width="1.421875" style="13" customWidth="1"/>
    <col min="5" max="5" width="12.7109375" style="13" customWidth="1"/>
    <col min="6" max="6" width="1.421875" style="14" customWidth="1"/>
    <col min="7" max="7" width="12.7109375" style="14" customWidth="1"/>
    <col min="8" max="8" width="1.421875" style="14" customWidth="1"/>
    <col min="9" max="9" width="12.7109375" style="14" customWidth="1"/>
    <col min="10" max="10" width="1.421875" style="14" customWidth="1"/>
    <col min="11" max="11" width="12.7109375" style="13" customWidth="1"/>
    <col min="12" max="12" width="1.421875" style="14" customWidth="1"/>
    <col min="13" max="13" width="12.7109375" style="13" customWidth="1"/>
    <col min="14" max="16384" width="9.140625" style="51" customWidth="1"/>
  </cols>
  <sheetData>
    <row r="1" spans="1:13" ht="21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1" customHeight="1">
      <c r="A3" s="93" t="s">
        <v>148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0.25">
      <c r="A4" s="75"/>
      <c r="B4" s="75"/>
      <c r="C4" s="75"/>
      <c r="D4" s="75"/>
      <c r="E4" s="75"/>
      <c r="F4" s="75"/>
      <c r="G4" s="75"/>
      <c r="H4" s="75"/>
      <c r="I4" s="75"/>
      <c r="J4" s="75"/>
      <c r="K4" s="126" t="s">
        <v>2</v>
      </c>
      <c r="L4" s="127"/>
      <c r="M4" s="126"/>
    </row>
    <row r="5" spans="1:13" ht="20.25">
      <c r="A5" s="75"/>
      <c r="B5" s="75"/>
      <c r="C5" s="75"/>
      <c r="D5" s="75"/>
      <c r="E5" s="75"/>
      <c r="F5" s="75"/>
      <c r="G5" s="75"/>
      <c r="H5" s="75"/>
      <c r="I5" s="75"/>
      <c r="J5" s="75"/>
      <c r="K5" s="126" t="s">
        <v>3</v>
      </c>
      <c r="L5" s="127"/>
      <c r="M5" s="126"/>
    </row>
    <row r="6" spans="5:13" ht="20.25">
      <c r="E6" s="149" t="s">
        <v>4</v>
      </c>
      <c r="F6" s="149"/>
      <c r="G6" s="149"/>
      <c r="H6" s="149"/>
      <c r="I6" s="149"/>
      <c r="J6" s="149"/>
      <c r="K6" s="149"/>
      <c r="L6" s="149"/>
      <c r="M6" s="149"/>
    </row>
    <row r="7" spans="5:13" ht="20.25">
      <c r="E7" s="63"/>
      <c r="F7" s="63"/>
      <c r="G7" s="63"/>
      <c r="H7" s="63"/>
      <c r="I7" s="76" t="s">
        <v>5</v>
      </c>
      <c r="J7" s="77"/>
      <c r="K7" s="77"/>
      <c r="L7" s="63"/>
      <c r="M7" s="63"/>
    </row>
    <row r="8" spans="1:13" ht="20.25">
      <c r="A8" s="56"/>
      <c r="B8" s="56"/>
      <c r="C8" s="56"/>
      <c r="D8" s="56"/>
      <c r="E8" s="30" t="s">
        <v>6</v>
      </c>
      <c r="F8" s="57"/>
      <c r="G8" s="57" t="s">
        <v>140</v>
      </c>
      <c r="H8" s="57"/>
      <c r="I8" s="57" t="s">
        <v>7</v>
      </c>
      <c r="J8" s="57"/>
      <c r="K8" s="31"/>
      <c r="L8" s="57"/>
      <c r="M8" s="31"/>
    </row>
    <row r="9" spans="1:13" ht="20.25">
      <c r="A9" s="56"/>
      <c r="B9" s="56"/>
      <c r="C9" s="8" t="s">
        <v>8</v>
      </c>
      <c r="D9" s="56"/>
      <c r="E9" s="10" t="s">
        <v>9</v>
      </c>
      <c r="F9" s="57"/>
      <c r="G9" s="78" t="s">
        <v>10</v>
      </c>
      <c r="H9" s="57"/>
      <c r="I9" s="78" t="s">
        <v>11</v>
      </c>
      <c r="J9" s="57"/>
      <c r="K9" s="8" t="s">
        <v>12</v>
      </c>
      <c r="L9" s="57"/>
      <c r="M9" s="12" t="s">
        <v>13</v>
      </c>
    </row>
    <row r="10" spans="1:13" ht="20.25">
      <c r="A10" s="79"/>
      <c r="B10" s="14"/>
      <c r="C10" s="56"/>
      <c r="D10" s="14"/>
      <c r="E10" s="37"/>
      <c r="F10" s="72"/>
      <c r="G10" s="37"/>
      <c r="H10" s="37"/>
      <c r="I10" s="37"/>
      <c r="J10" s="72"/>
      <c r="K10" s="37"/>
      <c r="L10" s="72"/>
      <c r="M10" s="37"/>
    </row>
    <row r="11" spans="1:13" ht="20.25">
      <c r="A11" s="18" t="s">
        <v>83</v>
      </c>
      <c r="B11" s="14"/>
      <c r="C11" s="56"/>
      <c r="D11" s="14"/>
      <c r="E11" s="37">
        <v>448000</v>
      </c>
      <c r="G11" s="37">
        <v>498706</v>
      </c>
      <c r="I11" s="37">
        <v>35166</v>
      </c>
      <c r="K11" s="37">
        <v>185293</v>
      </c>
      <c r="M11" s="37">
        <f>SUM(E11:K11)</f>
        <v>1167165</v>
      </c>
    </row>
    <row r="12" spans="1:13" ht="20.25">
      <c r="A12" s="14" t="s">
        <v>14</v>
      </c>
      <c r="B12" s="14"/>
      <c r="C12" s="56"/>
      <c r="D12" s="14"/>
      <c r="E12" s="37">
        <v>0</v>
      </c>
      <c r="G12" s="37">
        <v>0</v>
      </c>
      <c r="I12" s="37">
        <v>0</v>
      </c>
      <c r="K12" s="37">
        <f>SUM('PL T'!K25)</f>
        <v>-21313</v>
      </c>
      <c r="M12" s="37">
        <f>SUM(E12:K12)</f>
        <v>-21313</v>
      </c>
    </row>
    <row r="13" spans="1:13" ht="21" thickBot="1">
      <c r="A13" s="14" t="s">
        <v>110</v>
      </c>
      <c r="B13" s="14"/>
      <c r="C13" s="56"/>
      <c r="D13" s="14"/>
      <c r="E13" s="27">
        <f>SUM(E11:E12)</f>
        <v>448000</v>
      </c>
      <c r="F13" s="72"/>
      <c r="G13" s="27">
        <f>SUM(G11:G12)</f>
        <v>498706</v>
      </c>
      <c r="H13" s="72"/>
      <c r="I13" s="27">
        <f>SUM(I11:I12)</f>
        <v>35166</v>
      </c>
      <c r="J13" s="72"/>
      <c r="K13" s="27">
        <f>SUM(K11:K12)</f>
        <v>163980</v>
      </c>
      <c r="L13" s="72"/>
      <c r="M13" s="27">
        <f>SUM(M11:M12)</f>
        <v>1145852</v>
      </c>
    </row>
    <row r="14" spans="1:13" ht="21" thickTop="1">
      <c r="A14" s="14"/>
      <c r="B14" s="14"/>
      <c r="C14" s="56"/>
      <c r="D14" s="14"/>
      <c r="E14" s="29"/>
      <c r="F14" s="50"/>
      <c r="G14" s="50"/>
      <c r="H14" s="50"/>
      <c r="I14" s="50"/>
      <c r="J14" s="50"/>
      <c r="K14" s="29"/>
      <c r="L14" s="50"/>
      <c r="M14" s="29"/>
    </row>
    <row r="15" spans="1:13" ht="20.25">
      <c r="A15" s="18" t="s">
        <v>111</v>
      </c>
      <c r="B15" s="14"/>
      <c r="C15" s="56"/>
      <c r="D15" s="14"/>
      <c r="E15" s="37">
        <v>448000</v>
      </c>
      <c r="G15" s="37">
        <v>498706</v>
      </c>
      <c r="I15" s="37">
        <v>38351</v>
      </c>
      <c r="K15" s="22">
        <v>-843461</v>
      </c>
      <c r="M15" s="37">
        <f>SUM(E15:K15)</f>
        <v>141596</v>
      </c>
    </row>
    <row r="16" spans="1:13" ht="20.25">
      <c r="A16" s="14" t="s">
        <v>14</v>
      </c>
      <c r="B16" s="14"/>
      <c r="C16" s="56"/>
      <c r="D16" s="14"/>
      <c r="E16" s="37">
        <v>0</v>
      </c>
      <c r="G16" s="37">
        <v>0</v>
      </c>
      <c r="I16" s="37">
        <v>0</v>
      </c>
      <c r="K16" s="37">
        <f>SUM('PL T'!I25)</f>
        <v>-72739</v>
      </c>
      <c r="M16" s="37">
        <f>SUM(E16:K16)</f>
        <v>-72739</v>
      </c>
    </row>
    <row r="17" spans="1:13" ht="21" thickBot="1">
      <c r="A17" s="14" t="s">
        <v>137</v>
      </c>
      <c r="B17" s="14"/>
      <c r="C17" s="56"/>
      <c r="D17" s="14"/>
      <c r="E17" s="27">
        <f>SUM(E15:E16)</f>
        <v>448000</v>
      </c>
      <c r="F17" s="72"/>
      <c r="G17" s="27">
        <f>SUM(G15:G16)</f>
        <v>498706</v>
      </c>
      <c r="H17" s="72"/>
      <c r="I17" s="27">
        <f>SUM(I15:I16)</f>
        <v>38351</v>
      </c>
      <c r="J17" s="72"/>
      <c r="K17" s="27">
        <f>SUM(K15:K16)</f>
        <v>-916200</v>
      </c>
      <c r="L17" s="72"/>
      <c r="M17" s="45">
        <f>SUM(E17:K17)</f>
        <v>68857</v>
      </c>
    </row>
    <row r="18" spans="1:13" ht="21" thickTop="1">
      <c r="A18" s="80"/>
      <c r="B18" s="80"/>
      <c r="C18" s="89"/>
      <c r="D18" s="80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20.25">
      <c r="A19" s="80"/>
      <c r="B19" s="80"/>
      <c r="C19" s="89"/>
      <c r="D19" s="80"/>
      <c r="E19" s="82"/>
      <c r="F19" s="81"/>
      <c r="G19" s="83"/>
      <c r="H19" s="81"/>
      <c r="I19" s="81"/>
      <c r="J19" s="81"/>
      <c r="K19" s="84"/>
      <c r="L19" s="81"/>
      <c r="M19" s="81"/>
    </row>
    <row r="20" spans="1:13" ht="20.25">
      <c r="A20" s="121" t="s">
        <v>15</v>
      </c>
      <c r="B20" s="9"/>
      <c r="C20" s="56"/>
      <c r="D20" s="9"/>
      <c r="E20" s="9"/>
      <c r="F20" s="85"/>
      <c r="G20" s="86"/>
      <c r="H20" s="85"/>
      <c r="I20" s="85"/>
      <c r="J20" s="85"/>
      <c r="K20" s="34"/>
      <c r="L20" s="9"/>
      <c r="M20" s="87"/>
    </row>
    <row r="21" spans="1:13" ht="20.25">
      <c r="A21" s="3"/>
      <c r="B21" s="3"/>
      <c r="C21" s="88"/>
      <c r="D21" s="3"/>
      <c r="E21" s="14"/>
      <c r="F21" s="88"/>
      <c r="G21" s="88"/>
      <c r="H21" s="88"/>
      <c r="I21" s="88"/>
      <c r="J21" s="88"/>
      <c r="K21" s="14"/>
      <c r="M21" s="48"/>
    </row>
    <row r="22" spans="1:13" ht="20.25">
      <c r="A22" s="14"/>
      <c r="B22" s="14"/>
      <c r="C22" s="56"/>
      <c r="D22" s="14"/>
      <c r="E22" s="7"/>
      <c r="F22" s="7"/>
      <c r="G22" s="7"/>
      <c r="H22" s="7"/>
      <c r="I22" s="7"/>
      <c r="J22" s="7"/>
      <c r="K22" s="7"/>
      <c r="L22" s="7"/>
      <c r="M22" s="7"/>
    </row>
    <row r="23" spans="1:13" ht="20.25">
      <c r="A23" s="56"/>
      <c r="B23" s="56"/>
      <c r="C23" s="56"/>
      <c r="D23" s="56"/>
      <c r="E23" s="30"/>
      <c r="F23" s="57"/>
      <c r="G23" s="57"/>
      <c r="H23" s="57"/>
      <c r="I23" s="57"/>
      <c r="J23" s="57"/>
      <c r="K23" s="31"/>
      <c r="L23" s="57"/>
      <c r="M23" s="31"/>
    </row>
    <row r="24" spans="1:13" ht="20.25">
      <c r="A24" s="56"/>
      <c r="B24" s="56"/>
      <c r="C24" s="56"/>
      <c r="D24" s="56"/>
      <c r="E24" s="30"/>
      <c r="F24" s="57"/>
      <c r="G24" s="57"/>
      <c r="H24" s="57"/>
      <c r="I24" s="57"/>
      <c r="J24" s="57"/>
      <c r="K24" s="31"/>
      <c r="L24" s="57"/>
      <c r="M24" s="31"/>
    </row>
    <row r="25" spans="1:13" ht="20.25">
      <c r="A25" s="56"/>
      <c r="B25" s="56"/>
      <c r="C25" s="56"/>
      <c r="D25" s="56"/>
      <c r="E25" s="30"/>
      <c r="F25" s="57"/>
      <c r="G25" s="57"/>
      <c r="H25" s="57"/>
      <c r="I25" s="57"/>
      <c r="J25" s="57"/>
      <c r="K25" s="31"/>
      <c r="L25" s="57"/>
      <c r="M25" s="31"/>
    </row>
    <row r="26" spans="1:13" ht="20.25">
      <c r="A26" s="14"/>
      <c r="B26" s="14"/>
      <c r="C26" s="56"/>
      <c r="D26" s="14"/>
      <c r="E26" s="14"/>
      <c r="K26" s="14"/>
      <c r="M26" s="14"/>
    </row>
    <row r="27" spans="1:13" ht="20.25">
      <c r="A27" s="14"/>
      <c r="B27" s="14"/>
      <c r="C27" s="56"/>
      <c r="D27" s="14"/>
      <c r="E27" s="14"/>
      <c r="K27" s="14"/>
      <c r="M27" s="14"/>
    </row>
    <row r="28" spans="1:13" ht="20.25">
      <c r="A28" s="14"/>
      <c r="B28" s="14"/>
      <c r="C28" s="56"/>
      <c r="D28" s="14"/>
      <c r="E28" s="14"/>
      <c r="K28" s="14"/>
      <c r="M28" s="14"/>
    </row>
    <row r="29" spans="1:13" ht="20.25">
      <c r="A29" s="14"/>
      <c r="B29" s="14"/>
      <c r="C29" s="56"/>
      <c r="D29" s="14"/>
      <c r="E29" s="14"/>
      <c r="K29" s="14"/>
      <c r="M29" s="14"/>
    </row>
    <row r="30" spans="1:13" ht="20.25">
      <c r="A30" s="14"/>
      <c r="B30" s="14"/>
      <c r="C30" s="56"/>
      <c r="D30" s="14"/>
      <c r="E30" s="14"/>
      <c r="K30" s="14"/>
      <c r="M30" s="14"/>
    </row>
    <row r="31" spans="1:13" ht="20.25">
      <c r="A31" s="14"/>
      <c r="B31" s="14"/>
      <c r="C31" s="56"/>
      <c r="D31" s="14"/>
      <c r="E31" s="14"/>
      <c r="K31" s="14"/>
      <c r="M31" s="14"/>
    </row>
    <row r="32" spans="1:13" ht="20.25">
      <c r="A32" s="14"/>
      <c r="B32" s="14"/>
      <c r="C32" s="56"/>
      <c r="D32" s="14"/>
      <c r="E32" s="14"/>
      <c r="K32" s="14"/>
      <c r="M32" s="14"/>
    </row>
    <row r="33" spans="1:13" ht="20.25">
      <c r="A33" s="14"/>
      <c r="B33" s="14"/>
      <c r="C33" s="56"/>
      <c r="D33" s="14"/>
      <c r="E33" s="14"/>
      <c r="K33" s="14"/>
      <c r="M33" s="14"/>
    </row>
    <row r="34" spans="1:13" ht="20.25">
      <c r="A34" s="14"/>
      <c r="B34" s="14"/>
      <c r="C34" s="56"/>
      <c r="D34" s="14"/>
      <c r="E34" s="14"/>
      <c r="K34" s="14"/>
      <c r="M34" s="14"/>
    </row>
    <row r="35" spans="1:13" ht="20.25">
      <c r="A35" s="14"/>
      <c r="B35" s="14"/>
      <c r="C35" s="56"/>
      <c r="D35" s="14"/>
      <c r="E35" s="14"/>
      <c r="K35" s="14"/>
      <c r="M35" s="14"/>
    </row>
    <row r="36" spans="1:13" ht="20.25">
      <c r="A36" s="14"/>
      <c r="B36" s="14"/>
      <c r="C36" s="56"/>
      <c r="D36" s="14"/>
      <c r="E36" s="14"/>
      <c r="K36" s="14"/>
      <c r="M36" s="14"/>
    </row>
    <row r="37" spans="1:13" ht="20.25">
      <c r="A37" s="14"/>
      <c r="B37" s="14"/>
      <c r="C37" s="56"/>
      <c r="D37" s="14"/>
      <c r="E37" s="14"/>
      <c r="K37" s="14"/>
      <c r="M37" s="14"/>
    </row>
    <row r="38" spans="1:13" ht="20.25">
      <c r="A38" s="14"/>
      <c r="B38" s="14"/>
      <c r="C38" s="56"/>
      <c r="D38" s="14"/>
      <c r="E38" s="14"/>
      <c r="K38" s="14"/>
      <c r="M38" s="14"/>
    </row>
    <row r="39" spans="1:13" ht="20.25">
      <c r="A39" s="14"/>
      <c r="B39" s="14"/>
      <c r="C39" s="56"/>
      <c r="D39" s="14"/>
      <c r="E39" s="14"/>
      <c r="K39" s="14"/>
      <c r="M39" s="14"/>
    </row>
    <row r="40" spans="1:13" ht="20.25">
      <c r="A40" s="14"/>
      <c r="B40" s="14"/>
      <c r="C40" s="56"/>
      <c r="D40" s="14"/>
      <c r="E40" s="14"/>
      <c r="K40" s="14"/>
      <c r="M40" s="14"/>
    </row>
    <row r="41" spans="1:13" ht="20.25">
      <c r="A41" s="14"/>
      <c r="B41" s="14"/>
      <c r="C41" s="56"/>
      <c r="D41" s="14"/>
      <c r="E41" s="14"/>
      <c r="K41" s="14"/>
      <c r="M41" s="14"/>
    </row>
    <row r="42" spans="1:13" ht="20.25">
      <c r="A42" s="14"/>
      <c r="B42" s="14"/>
      <c r="C42" s="56"/>
      <c r="D42" s="14"/>
      <c r="E42" s="14"/>
      <c r="K42" s="14"/>
      <c r="M42" s="14"/>
    </row>
    <row r="43" spans="1:13" ht="20.25">
      <c r="A43" s="14"/>
      <c r="B43" s="14"/>
      <c r="C43" s="56"/>
      <c r="D43" s="14"/>
      <c r="E43" s="14"/>
      <c r="K43" s="14"/>
      <c r="M43" s="14"/>
    </row>
    <row r="44" spans="1:13" ht="20.25">
      <c r="A44" s="14"/>
      <c r="B44" s="14"/>
      <c r="C44" s="56"/>
      <c r="D44" s="14"/>
      <c r="E44" s="14"/>
      <c r="K44" s="14"/>
      <c r="M44" s="14"/>
    </row>
    <row r="45" spans="1:13" ht="20.25">
      <c r="A45" s="14"/>
      <c r="B45" s="14"/>
      <c r="C45" s="56"/>
      <c r="D45" s="14"/>
      <c r="E45" s="14"/>
      <c r="K45" s="14"/>
      <c r="M45" s="14"/>
    </row>
    <row r="46" spans="1:13" ht="20.25">
      <c r="A46" s="14"/>
      <c r="B46" s="14"/>
      <c r="C46" s="56"/>
      <c r="D46" s="14"/>
      <c r="E46" s="14"/>
      <c r="K46" s="14"/>
      <c r="M46" s="14"/>
    </row>
    <row r="47" spans="1:13" ht="20.25">
      <c r="A47" s="14"/>
      <c r="B47" s="14"/>
      <c r="C47" s="56"/>
      <c r="D47" s="14"/>
      <c r="E47" s="14"/>
      <c r="K47" s="14"/>
      <c r="M47" s="14"/>
    </row>
    <row r="48" spans="1:13" ht="20.25">
      <c r="A48" s="14"/>
      <c r="B48" s="14"/>
      <c r="C48" s="56"/>
      <c r="D48" s="14"/>
      <c r="E48" s="14"/>
      <c r="K48" s="14"/>
      <c r="M48" s="14"/>
    </row>
    <row r="49" spans="1:13" ht="20.25">
      <c r="A49" s="14"/>
      <c r="B49" s="14"/>
      <c r="C49" s="56"/>
      <c r="D49" s="14"/>
      <c r="E49" s="14"/>
      <c r="K49" s="14"/>
      <c r="M49" s="14"/>
    </row>
    <row r="50" spans="1:13" ht="20.25">
      <c r="A50" s="14"/>
      <c r="B50" s="14"/>
      <c r="C50" s="56"/>
      <c r="D50" s="14"/>
      <c r="E50" s="14"/>
      <c r="K50" s="14"/>
      <c r="M50" s="14"/>
    </row>
    <row r="51" spans="1:13" ht="20.25">
      <c r="A51" s="14"/>
      <c r="B51" s="14"/>
      <c r="C51" s="56"/>
      <c r="D51" s="14"/>
      <c r="E51" s="14"/>
      <c r="K51" s="14"/>
      <c r="M51" s="14"/>
    </row>
    <row r="52" spans="1:13" ht="20.25">
      <c r="A52" s="14"/>
      <c r="B52" s="14"/>
      <c r="C52" s="56"/>
      <c r="D52" s="14"/>
      <c r="E52" s="14"/>
      <c r="K52" s="14"/>
      <c r="M52" s="14"/>
    </row>
    <row r="53" spans="1:13" ht="20.25">
      <c r="A53" s="14"/>
      <c r="B53" s="14"/>
      <c r="C53" s="56"/>
      <c r="D53" s="14"/>
      <c r="E53" s="14"/>
      <c r="K53" s="14"/>
      <c r="M53" s="14"/>
    </row>
    <row r="54" spans="1:13" ht="20.25">
      <c r="A54" s="14"/>
      <c r="B54" s="14"/>
      <c r="C54" s="56"/>
      <c r="D54" s="14"/>
      <c r="E54" s="14"/>
      <c r="K54" s="14"/>
      <c r="M54" s="14"/>
    </row>
    <row r="55" spans="1:13" ht="20.25">
      <c r="A55" s="14"/>
      <c r="B55" s="14"/>
      <c r="C55" s="56"/>
      <c r="D55" s="14"/>
      <c r="E55" s="14"/>
      <c r="K55" s="14"/>
      <c r="M55" s="14"/>
    </row>
    <row r="56" spans="1:13" ht="20.25">
      <c r="A56" s="14"/>
      <c r="B56" s="14"/>
      <c r="C56" s="56"/>
      <c r="D56" s="14"/>
      <c r="E56" s="14"/>
      <c r="K56" s="14"/>
      <c r="M56" s="14"/>
    </row>
    <row r="57" spans="1:13" ht="20.25">
      <c r="A57" s="14"/>
      <c r="B57" s="14"/>
      <c r="C57" s="56"/>
      <c r="D57" s="14"/>
      <c r="E57" s="14"/>
      <c r="K57" s="14"/>
      <c r="M57" s="14"/>
    </row>
    <row r="58" spans="1:13" ht="20.25">
      <c r="A58" s="14"/>
      <c r="B58" s="14"/>
      <c r="C58" s="56"/>
      <c r="D58" s="14"/>
      <c r="E58" s="14"/>
      <c r="K58" s="14"/>
      <c r="M58" s="14"/>
    </row>
    <row r="59" spans="1:13" ht="20.25">
      <c r="A59" s="14"/>
      <c r="B59" s="14"/>
      <c r="C59" s="56"/>
      <c r="D59" s="14"/>
      <c r="E59" s="14"/>
      <c r="K59" s="14"/>
      <c r="M59" s="14"/>
    </row>
    <row r="60" spans="1:13" ht="20.25">
      <c r="A60" s="14"/>
      <c r="B60" s="14"/>
      <c r="C60" s="56"/>
      <c r="D60" s="14"/>
      <c r="E60" s="14"/>
      <c r="K60" s="14"/>
      <c r="M60" s="14"/>
    </row>
    <row r="61" spans="1:13" ht="20.25">
      <c r="A61" s="14"/>
      <c r="B61" s="14"/>
      <c r="C61" s="56"/>
      <c r="D61" s="14"/>
      <c r="E61" s="14"/>
      <c r="K61" s="14"/>
      <c r="M61" s="14"/>
    </row>
    <row r="62" spans="1:13" ht="20.25">
      <c r="A62" s="14"/>
      <c r="B62" s="14"/>
      <c r="C62" s="56"/>
      <c r="D62" s="14"/>
      <c r="E62" s="14"/>
      <c r="K62" s="14"/>
      <c r="M62" s="14"/>
    </row>
    <row r="63" spans="1:13" ht="20.25">
      <c r="A63" s="14"/>
      <c r="B63" s="14"/>
      <c r="C63" s="56"/>
      <c r="D63" s="14"/>
      <c r="E63" s="14"/>
      <c r="K63" s="14"/>
      <c r="M63" s="14"/>
    </row>
    <row r="64" spans="1:13" ht="20.25">
      <c r="A64" s="14"/>
      <c r="B64" s="14"/>
      <c r="C64" s="56"/>
      <c r="D64" s="14"/>
      <c r="E64" s="14"/>
      <c r="K64" s="14"/>
      <c r="M64" s="14"/>
    </row>
    <row r="65" spans="1:13" ht="20.25">
      <c r="A65" s="14"/>
      <c r="B65" s="14"/>
      <c r="C65" s="56"/>
      <c r="D65" s="14"/>
      <c r="E65" s="14"/>
      <c r="K65" s="14"/>
      <c r="M65" s="14"/>
    </row>
    <row r="66" spans="1:13" ht="20.25">
      <c r="A66" s="14"/>
      <c r="B66" s="14"/>
      <c r="C66" s="56"/>
      <c r="D66" s="14"/>
      <c r="E66" s="14"/>
      <c r="K66" s="14"/>
      <c r="M66" s="14"/>
    </row>
    <row r="67" spans="1:13" ht="20.25">
      <c r="A67" s="14"/>
      <c r="B67" s="14"/>
      <c r="C67" s="56"/>
      <c r="D67" s="14"/>
      <c r="E67" s="14"/>
      <c r="K67" s="14"/>
      <c r="M67" s="14"/>
    </row>
    <row r="68" spans="1:13" ht="20.25">
      <c r="A68" s="14"/>
      <c r="B68" s="14"/>
      <c r="C68" s="56"/>
      <c r="D68" s="14"/>
      <c r="E68" s="14"/>
      <c r="K68" s="14"/>
      <c r="M68" s="14"/>
    </row>
    <row r="69" spans="1:13" ht="20.25">
      <c r="A69" s="14"/>
      <c r="B69" s="14"/>
      <c r="C69" s="56"/>
      <c r="D69" s="14"/>
      <c r="E69" s="14"/>
      <c r="K69" s="14"/>
      <c r="M69" s="14"/>
    </row>
    <row r="70" spans="1:13" ht="20.25">
      <c r="A70" s="14"/>
      <c r="B70" s="14"/>
      <c r="C70" s="56"/>
      <c r="D70" s="14"/>
      <c r="E70" s="14"/>
      <c r="K70" s="14"/>
      <c r="M70" s="14"/>
    </row>
    <row r="71" spans="1:13" ht="20.25">
      <c r="A71" s="14"/>
      <c r="B71" s="14"/>
      <c r="C71" s="56"/>
      <c r="D71" s="14"/>
      <c r="E71" s="14"/>
      <c r="K71" s="14"/>
      <c r="M71" s="14"/>
    </row>
    <row r="72" spans="1:13" ht="20.25">
      <c r="A72" s="14"/>
      <c r="B72" s="14"/>
      <c r="C72" s="56"/>
      <c r="D72" s="14"/>
      <c r="E72" s="14"/>
      <c r="K72" s="14"/>
      <c r="M72" s="14"/>
    </row>
    <row r="73" spans="1:13" ht="20.25">
      <c r="A73" s="14"/>
      <c r="B73" s="14"/>
      <c r="C73" s="56"/>
      <c r="D73" s="14"/>
      <c r="E73" s="14"/>
      <c r="K73" s="14"/>
      <c r="M73" s="14"/>
    </row>
    <row r="74" spans="1:13" ht="20.25">
      <c r="A74" s="14"/>
      <c r="B74" s="14"/>
      <c r="C74" s="56"/>
      <c r="D74" s="14"/>
      <c r="E74" s="14"/>
      <c r="K74" s="14"/>
      <c r="M74" s="14"/>
    </row>
    <row r="75" spans="1:13" ht="20.25">
      <c r="A75" s="14"/>
      <c r="B75" s="14"/>
      <c r="C75" s="56"/>
      <c r="D75" s="14"/>
      <c r="E75" s="14"/>
      <c r="K75" s="14"/>
      <c r="M75" s="14"/>
    </row>
    <row r="76" spans="1:13" ht="20.25">
      <c r="A76" s="14"/>
      <c r="B76" s="14"/>
      <c r="C76" s="56"/>
      <c r="D76" s="14"/>
      <c r="E76" s="14"/>
      <c r="K76" s="14"/>
      <c r="M76" s="14"/>
    </row>
    <row r="77" spans="1:13" ht="20.25">
      <c r="A77" s="14"/>
      <c r="B77" s="14"/>
      <c r="C77" s="56"/>
      <c r="D77" s="14"/>
      <c r="E77" s="14"/>
      <c r="K77" s="14"/>
      <c r="M77" s="14"/>
    </row>
    <row r="78" spans="1:13" ht="20.25">
      <c r="A78" s="14"/>
      <c r="B78" s="14"/>
      <c r="C78" s="56"/>
      <c r="D78" s="14"/>
      <c r="E78" s="14"/>
      <c r="K78" s="14"/>
      <c r="M78" s="14"/>
    </row>
    <row r="79" spans="1:13" ht="20.25">
      <c r="A79" s="14"/>
      <c r="B79" s="14"/>
      <c r="C79" s="56"/>
      <c r="D79" s="14"/>
      <c r="E79" s="14"/>
      <c r="K79" s="14"/>
      <c r="M79" s="14"/>
    </row>
    <row r="80" spans="1:13" ht="20.25">
      <c r="A80" s="14"/>
      <c r="B80" s="14"/>
      <c r="C80" s="56"/>
      <c r="D80" s="14"/>
      <c r="E80" s="14"/>
      <c r="K80" s="14"/>
      <c r="M80" s="14"/>
    </row>
    <row r="81" spans="1:13" ht="20.25">
      <c r="A81" s="14"/>
      <c r="B81" s="14"/>
      <c r="C81" s="56"/>
      <c r="D81" s="14"/>
      <c r="E81" s="14"/>
      <c r="K81" s="14"/>
      <c r="M81" s="14"/>
    </row>
    <row r="82" spans="1:13" ht="20.25">
      <c r="A82" s="14"/>
      <c r="B82" s="14"/>
      <c r="C82" s="56"/>
      <c r="D82" s="14"/>
      <c r="E82" s="14"/>
      <c r="K82" s="14"/>
      <c r="M82" s="14"/>
    </row>
    <row r="83" spans="1:13" ht="20.25">
      <c r="A83" s="14"/>
      <c r="B83" s="14"/>
      <c r="C83" s="56"/>
      <c r="D83" s="14"/>
      <c r="E83" s="14"/>
      <c r="K83" s="14"/>
      <c r="M83" s="14"/>
    </row>
    <row r="84" spans="1:13" ht="20.25">
      <c r="A84" s="14"/>
      <c r="B84" s="14"/>
      <c r="C84" s="56"/>
      <c r="D84" s="14"/>
      <c r="E84" s="14"/>
      <c r="K84" s="14"/>
      <c r="M84" s="14"/>
    </row>
    <row r="85" spans="1:13" ht="20.25">
      <c r="A85" s="14"/>
      <c r="B85" s="14"/>
      <c r="C85" s="56"/>
      <c r="D85" s="14"/>
      <c r="E85" s="14"/>
      <c r="K85" s="14"/>
      <c r="M85" s="14"/>
    </row>
    <row r="86" spans="1:13" ht="20.25">
      <c r="A86" s="14"/>
      <c r="B86" s="14"/>
      <c r="C86" s="56"/>
      <c r="D86" s="14"/>
      <c r="E86" s="14"/>
      <c r="K86" s="14"/>
      <c r="M86" s="14"/>
    </row>
    <row r="87" spans="1:13" ht="20.25">
      <c r="A87" s="14"/>
      <c r="B87" s="14"/>
      <c r="C87" s="56"/>
      <c r="D87" s="14"/>
      <c r="E87" s="14"/>
      <c r="K87" s="14"/>
      <c r="M87" s="14"/>
    </row>
    <row r="88" spans="1:13" ht="20.25">
      <c r="A88" s="14"/>
      <c r="B88" s="14"/>
      <c r="C88" s="56"/>
      <c r="D88" s="14"/>
      <c r="E88" s="14"/>
      <c r="K88" s="14"/>
      <c r="M88" s="14"/>
    </row>
    <row r="89" spans="1:13" ht="20.25">
      <c r="A89" s="14"/>
      <c r="B89" s="14"/>
      <c r="C89" s="56"/>
      <c r="D89" s="14"/>
      <c r="E89" s="14"/>
      <c r="K89" s="14"/>
      <c r="M89" s="14"/>
    </row>
    <row r="90" spans="1:13" ht="20.25">
      <c r="A90" s="14"/>
      <c r="B90" s="14"/>
      <c r="C90" s="56"/>
      <c r="D90" s="14"/>
      <c r="E90" s="14"/>
      <c r="K90" s="14"/>
      <c r="M90" s="14"/>
    </row>
    <row r="91" spans="1:13" ht="20.25">
      <c r="A91" s="14"/>
      <c r="B91" s="14"/>
      <c r="C91" s="56"/>
      <c r="D91" s="14"/>
      <c r="E91" s="14"/>
      <c r="K91" s="14"/>
      <c r="M91" s="14"/>
    </row>
    <row r="92" spans="1:13" ht="20.25">
      <c r="A92" s="14"/>
      <c r="B92" s="14"/>
      <c r="C92" s="56"/>
      <c r="D92" s="14"/>
      <c r="E92" s="14"/>
      <c r="K92" s="14"/>
      <c r="M92" s="14"/>
    </row>
    <row r="93" spans="1:13" ht="20.25">
      <c r="A93" s="14"/>
      <c r="B93" s="14"/>
      <c r="C93" s="56"/>
      <c r="D93" s="14"/>
      <c r="E93" s="14"/>
      <c r="K93" s="14"/>
      <c r="M93" s="14"/>
    </row>
    <row r="94" spans="1:13" ht="20.25">
      <c r="A94" s="14"/>
      <c r="B94" s="14"/>
      <c r="C94" s="56"/>
      <c r="D94" s="14"/>
      <c r="E94" s="14"/>
      <c r="K94" s="14"/>
      <c r="M94" s="14"/>
    </row>
    <row r="95" spans="1:13" ht="20.25">
      <c r="A95" s="14"/>
      <c r="B95" s="14"/>
      <c r="C95" s="56"/>
      <c r="D95" s="14"/>
      <c r="E95" s="14"/>
      <c r="K95" s="14"/>
      <c r="M95" s="14"/>
    </row>
    <row r="96" spans="1:13" ht="20.25">
      <c r="A96" s="14"/>
      <c r="B96" s="14"/>
      <c r="C96" s="56"/>
      <c r="D96" s="14"/>
      <c r="E96" s="14"/>
      <c r="K96" s="14"/>
      <c r="M96" s="14"/>
    </row>
    <row r="97" spans="1:13" ht="20.25">
      <c r="A97" s="14"/>
      <c r="B97" s="14"/>
      <c r="C97" s="56"/>
      <c r="D97" s="14"/>
      <c r="E97" s="14"/>
      <c r="K97" s="14"/>
      <c r="M97" s="14"/>
    </row>
    <row r="98" spans="1:13" ht="20.25">
      <c r="A98" s="14"/>
      <c r="B98" s="14"/>
      <c r="C98" s="56"/>
      <c r="D98" s="14"/>
      <c r="E98" s="14"/>
      <c r="K98" s="14"/>
      <c r="M98" s="14"/>
    </row>
    <row r="99" spans="1:13" ht="20.25">
      <c r="A99" s="14"/>
      <c r="B99" s="14"/>
      <c r="C99" s="56"/>
      <c r="D99" s="14"/>
      <c r="E99" s="14"/>
      <c r="K99" s="14"/>
      <c r="M99" s="14"/>
    </row>
    <row r="100" spans="1:13" ht="20.25">
      <c r="A100" s="14"/>
      <c r="B100" s="14"/>
      <c r="C100" s="56"/>
      <c r="D100" s="14"/>
      <c r="E100" s="14"/>
      <c r="K100" s="14"/>
      <c r="M100" s="14"/>
    </row>
  </sheetData>
  <mergeCells count="1">
    <mergeCell ref="E6:M6"/>
  </mergeCells>
  <printOptions/>
  <pageMargins left="0.7874015748031497" right="0.39" top="0.7874015748031497" bottom="0.3937007874015748" header="0.3937007874015748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28">
      <selection activeCell="I52" sqref="I52"/>
    </sheetView>
  </sheetViews>
  <sheetFormatPr defaultColWidth="9.140625" defaultRowHeight="12.75"/>
  <cols>
    <col min="1" max="3" width="2.28125" style="13" customWidth="1"/>
    <col min="4" max="4" width="55.28125" style="13" customWidth="1"/>
    <col min="5" max="5" width="16.7109375" style="135" customWidth="1"/>
    <col min="6" max="6" width="1.1484375" style="13" customWidth="1"/>
    <col min="7" max="7" width="16.7109375" style="13" customWidth="1"/>
    <col min="8" max="8" width="10.00390625" style="51" bestFit="1" customWidth="1"/>
    <col min="9" max="9" width="13.57421875" style="83" bestFit="1" customWidth="1"/>
    <col min="10" max="10" width="13.57421875" style="51" bestFit="1" customWidth="1"/>
    <col min="11" max="16384" width="9.140625" style="51" customWidth="1"/>
  </cols>
  <sheetData>
    <row r="1" spans="1:7" ht="20.25">
      <c r="A1" s="93" t="s">
        <v>0</v>
      </c>
      <c r="B1" s="93"/>
      <c r="C1" s="93"/>
      <c r="D1" s="93"/>
      <c r="E1" s="130"/>
      <c r="F1" s="93"/>
      <c r="G1" s="93"/>
    </row>
    <row r="2" spans="1:7" ht="20.25">
      <c r="A2" s="93" t="s">
        <v>97</v>
      </c>
      <c r="B2" s="93"/>
      <c r="C2" s="93"/>
      <c r="D2" s="93"/>
      <c r="E2" s="130"/>
      <c r="F2" s="93"/>
      <c r="G2" s="93"/>
    </row>
    <row r="3" spans="1:7" ht="20.25">
      <c r="A3" s="122" t="s">
        <v>112</v>
      </c>
      <c r="B3" s="122"/>
      <c r="C3" s="122"/>
      <c r="D3" s="122"/>
      <c r="E3" s="131"/>
      <c r="F3" s="122"/>
      <c r="G3" s="122"/>
    </row>
    <row r="4" spans="1:7" ht="21">
      <c r="A4" s="53"/>
      <c r="B4" s="53"/>
      <c r="C4" s="53"/>
      <c r="D4" s="53"/>
      <c r="E4" s="132"/>
      <c r="F4" s="69"/>
      <c r="G4" s="33" t="s">
        <v>2</v>
      </c>
    </row>
    <row r="5" spans="1:7" ht="21">
      <c r="A5" s="53"/>
      <c r="B5" s="53"/>
      <c r="C5" s="53"/>
      <c r="D5" s="53"/>
      <c r="E5" s="132"/>
      <c r="F5" s="69"/>
      <c r="G5" s="53" t="s">
        <v>3</v>
      </c>
    </row>
    <row r="6" spans="4:7" ht="20.25">
      <c r="D6" s="2"/>
      <c r="E6" s="145" t="s">
        <v>4</v>
      </c>
      <c r="F6" s="145"/>
      <c r="G6" s="145"/>
    </row>
    <row r="7" spans="4:7" ht="21">
      <c r="D7" s="17"/>
      <c r="E7" s="133" t="s">
        <v>113</v>
      </c>
      <c r="F7" s="70"/>
      <c r="G7" s="10" t="s">
        <v>17</v>
      </c>
    </row>
    <row r="8" spans="1:7" ht="20.25">
      <c r="A8" s="13" t="s">
        <v>18</v>
      </c>
      <c r="E8" s="101"/>
      <c r="G8" s="32"/>
    </row>
    <row r="9" spans="2:7" ht="20.25">
      <c r="B9" s="17" t="s">
        <v>92</v>
      </c>
      <c r="E9" s="102">
        <v>-72739</v>
      </c>
      <c r="F9" s="25"/>
      <c r="G9" s="25">
        <v>-21313</v>
      </c>
    </row>
    <row r="10" spans="2:7" ht="21">
      <c r="B10" s="17" t="s">
        <v>135</v>
      </c>
      <c r="E10" s="102"/>
      <c r="F10" s="25"/>
      <c r="G10" s="25"/>
    </row>
    <row r="11" spans="3:7" ht="20.25">
      <c r="C11" s="17" t="s">
        <v>19</v>
      </c>
      <c r="E11" s="102">
        <f>23199+308</f>
        <v>23507</v>
      </c>
      <c r="F11" s="25"/>
      <c r="G11" s="25">
        <v>20305</v>
      </c>
    </row>
    <row r="12" spans="3:7" ht="20.25">
      <c r="C12" s="17" t="s">
        <v>126</v>
      </c>
      <c r="E12" s="102">
        <v>2330</v>
      </c>
      <c r="F12" s="25"/>
      <c r="G12" s="25">
        <v>0</v>
      </c>
    </row>
    <row r="13" spans="3:7" ht="20.25">
      <c r="C13" s="17" t="s">
        <v>132</v>
      </c>
      <c r="E13" s="102">
        <v>-78102</v>
      </c>
      <c r="F13" s="25"/>
      <c r="G13" s="25">
        <v>0</v>
      </c>
    </row>
    <row r="14" spans="3:7" ht="20.25">
      <c r="C14" s="17" t="s">
        <v>133</v>
      </c>
      <c r="E14" s="102">
        <v>78102</v>
      </c>
      <c r="F14" s="25"/>
      <c r="G14" s="25">
        <v>0</v>
      </c>
    </row>
    <row r="15" spans="3:7" ht="20.25">
      <c r="C15" s="17" t="s">
        <v>102</v>
      </c>
      <c r="E15" s="102">
        <v>65</v>
      </c>
      <c r="F15" s="25"/>
      <c r="G15" s="25">
        <v>0</v>
      </c>
    </row>
    <row r="16" spans="3:7" ht="20.25">
      <c r="C16" s="17" t="s">
        <v>20</v>
      </c>
      <c r="E16" s="102">
        <v>1141</v>
      </c>
      <c r="F16" s="25"/>
      <c r="G16" s="25">
        <v>2759</v>
      </c>
    </row>
    <row r="17" spans="3:7" ht="20.25">
      <c r="C17" s="17" t="s">
        <v>21</v>
      </c>
      <c r="E17" s="102">
        <v>-24</v>
      </c>
      <c r="F17" s="25"/>
      <c r="G17" s="25">
        <v>-4504</v>
      </c>
    </row>
    <row r="18" spans="3:7" ht="20.25">
      <c r="C18" s="17" t="s">
        <v>91</v>
      </c>
      <c r="E18" s="102">
        <v>8459</v>
      </c>
      <c r="F18" s="25"/>
      <c r="G18" s="25">
        <v>-10890</v>
      </c>
    </row>
    <row r="19" spans="3:7" ht="20.25">
      <c r="C19" s="17" t="s">
        <v>22</v>
      </c>
      <c r="E19" s="134">
        <v>47085</v>
      </c>
      <c r="F19" s="25"/>
      <c r="G19" s="71">
        <v>20467</v>
      </c>
    </row>
    <row r="20" spans="2:8" ht="20.25">
      <c r="B20" s="13" t="s">
        <v>136</v>
      </c>
      <c r="C20" s="51"/>
      <c r="E20" s="102">
        <f>SUM(E9:E19)</f>
        <v>9824</v>
      </c>
      <c r="F20" s="25"/>
      <c r="G20" s="102">
        <f>SUM(G9:G19)</f>
        <v>6824</v>
      </c>
      <c r="H20" s="100"/>
    </row>
    <row r="21" spans="2:8" ht="20.25">
      <c r="B21" s="17" t="s">
        <v>109</v>
      </c>
      <c r="C21" s="51"/>
      <c r="E21" s="102"/>
      <c r="F21" s="25"/>
      <c r="G21" s="102"/>
      <c r="H21" s="100"/>
    </row>
    <row r="22" spans="3:7" ht="20.25">
      <c r="C22" s="17" t="s">
        <v>84</v>
      </c>
      <c r="E22" s="102">
        <v>8820</v>
      </c>
      <c r="F22" s="25"/>
      <c r="G22" s="73">
        <v>11825</v>
      </c>
    </row>
    <row r="23" spans="3:7" ht="20.25">
      <c r="C23" s="17" t="s">
        <v>85</v>
      </c>
      <c r="E23" s="102">
        <v>-10949</v>
      </c>
      <c r="F23" s="25"/>
      <c r="G23" s="73">
        <v>-56225</v>
      </c>
    </row>
    <row r="24" spans="3:7" ht="20.25">
      <c r="C24" s="17" t="s">
        <v>86</v>
      </c>
      <c r="E24" s="102">
        <v>7153</v>
      </c>
      <c r="F24" s="25"/>
      <c r="G24" s="25">
        <v>-44179</v>
      </c>
    </row>
    <row r="25" spans="3:7" ht="20.25">
      <c r="C25" s="17" t="s">
        <v>90</v>
      </c>
      <c r="E25" s="102">
        <v>-37</v>
      </c>
      <c r="F25" s="25"/>
      <c r="G25" s="25">
        <v>0</v>
      </c>
    </row>
    <row r="26" spans="3:7" ht="20.25">
      <c r="C26" s="17" t="s">
        <v>87</v>
      </c>
      <c r="E26" s="102">
        <v>-2227</v>
      </c>
      <c r="F26" s="25"/>
      <c r="G26" s="25">
        <v>-16029</v>
      </c>
    </row>
    <row r="27" spans="3:7" ht="20.25">
      <c r="C27" s="17" t="s">
        <v>88</v>
      </c>
      <c r="E27" s="102">
        <v>4617</v>
      </c>
      <c r="F27" s="25"/>
      <c r="G27" s="72">
        <v>-8373</v>
      </c>
    </row>
    <row r="28" spans="3:7" ht="20.25">
      <c r="C28" s="17" t="s">
        <v>101</v>
      </c>
      <c r="E28" s="104">
        <v>7</v>
      </c>
      <c r="F28" s="25"/>
      <c r="G28" s="72">
        <v>0</v>
      </c>
    </row>
    <row r="29" spans="2:7" ht="20.25">
      <c r="B29" s="17" t="s">
        <v>103</v>
      </c>
      <c r="C29" s="51"/>
      <c r="D29" s="51"/>
      <c r="E29" s="102">
        <v>-7389</v>
      </c>
      <c r="F29" s="25"/>
      <c r="G29" s="25">
        <v>-20886</v>
      </c>
    </row>
    <row r="30" spans="1:7" ht="20.25">
      <c r="A30" s="17" t="s">
        <v>104</v>
      </c>
      <c r="B30" s="51"/>
      <c r="D30" s="51"/>
      <c r="E30" s="103">
        <f>SUM(E20:E29)</f>
        <v>9819</v>
      </c>
      <c r="F30" s="25"/>
      <c r="G30" s="74">
        <f>SUM(G20:G29)</f>
        <v>-127043</v>
      </c>
    </row>
    <row r="31" spans="1:7" ht="20.25">
      <c r="A31" s="13" t="s">
        <v>28</v>
      </c>
      <c r="E31" s="102"/>
      <c r="F31" s="25"/>
      <c r="G31" s="25"/>
    </row>
    <row r="32" spans="2:7" ht="20.25">
      <c r="B32" s="17" t="s">
        <v>29</v>
      </c>
      <c r="C32" s="51"/>
      <c r="E32" s="102">
        <v>5139</v>
      </c>
      <c r="F32" s="25"/>
      <c r="G32" s="26">
        <v>-5</v>
      </c>
    </row>
    <row r="33" spans="2:10" ht="20.25">
      <c r="B33" s="17" t="s">
        <v>89</v>
      </c>
      <c r="C33" s="51"/>
      <c r="E33" s="102">
        <v>-264</v>
      </c>
      <c r="F33" s="25"/>
      <c r="G33" s="26">
        <v>-60095</v>
      </c>
      <c r="J33" s="141"/>
    </row>
    <row r="34" spans="1:7" ht="20.25">
      <c r="A34" s="17" t="s">
        <v>30</v>
      </c>
      <c r="D34" s="51"/>
      <c r="E34" s="103">
        <f>SUM(E32:E33)</f>
        <v>4875</v>
      </c>
      <c r="F34" s="25"/>
      <c r="G34" s="74">
        <f>SUM(G32:G33)</f>
        <v>-60100</v>
      </c>
    </row>
    <row r="35" spans="4:7" ht="20.25">
      <c r="D35" s="17"/>
      <c r="E35" s="104"/>
      <c r="F35" s="25"/>
      <c r="G35" s="72"/>
    </row>
    <row r="36" spans="4:7" ht="20.25">
      <c r="D36" s="17"/>
      <c r="E36" s="104"/>
      <c r="F36" s="25"/>
      <c r="G36" s="72"/>
    </row>
    <row r="37" spans="4:7" ht="20.25">
      <c r="D37" s="17"/>
      <c r="E37" s="104"/>
      <c r="F37" s="25"/>
      <c r="G37" s="72"/>
    </row>
    <row r="38" spans="1:7" ht="20.25">
      <c r="A38" s="150" t="s">
        <v>0</v>
      </c>
      <c r="B38" s="150"/>
      <c r="C38" s="150"/>
      <c r="D38" s="150"/>
      <c r="E38" s="150"/>
      <c r="F38" s="150"/>
      <c r="G38" s="150"/>
    </row>
    <row r="39" spans="1:7" ht="20.25">
      <c r="A39" s="150" t="s">
        <v>16</v>
      </c>
      <c r="B39" s="150"/>
      <c r="C39" s="150"/>
      <c r="D39" s="150"/>
      <c r="E39" s="150"/>
      <c r="F39" s="150"/>
      <c r="G39" s="150"/>
    </row>
    <row r="40" spans="1:7" ht="20.25">
      <c r="A40" s="151" t="s">
        <v>112</v>
      </c>
      <c r="B40" s="151"/>
      <c r="C40" s="151"/>
      <c r="D40" s="151"/>
      <c r="E40" s="151"/>
      <c r="F40" s="151"/>
      <c r="G40" s="151"/>
    </row>
    <row r="41" spans="1:7" ht="20.25">
      <c r="A41" s="53"/>
      <c r="B41" s="53"/>
      <c r="C41" s="53"/>
      <c r="D41" s="53"/>
      <c r="E41" s="132"/>
      <c r="F41" s="53"/>
      <c r="G41" s="16" t="s">
        <v>2</v>
      </c>
    </row>
    <row r="42" spans="1:7" ht="20.25">
      <c r="A42" s="53"/>
      <c r="B42" s="53"/>
      <c r="C42" s="53"/>
      <c r="D42" s="53"/>
      <c r="E42" s="132"/>
      <c r="F42" s="53"/>
      <c r="G42" s="53" t="s">
        <v>3</v>
      </c>
    </row>
    <row r="43" spans="4:7" ht="20.25">
      <c r="D43" s="2"/>
      <c r="E43" s="145" t="s">
        <v>4</v>
      </c>
      <c r="F43" s="145"/>
      <c r="G43" s="145"/>
    </row>
    <row r="44" spans="4:7" ht="21">
      <c r="D44" s="17"/>
      <c r="E44" s="133" t="s">
        <v>113</v>
      </c>
      <c r="F44" s="70"/>
      <c r="G44" s="10" t="s">
        <v>17</v>
      </c>
    </row>
    <row r="45" ht="20.25">
      <c r="A45" s="13" t="s">
        <v>31</v>
      </c>
    </row>
    <row r="46" spans="2:7" ht="20.25">
      <c r="B46" s="13" t="s">
        <v>100</v>
      </c>
      <c r="E46" s="139">
        <v>-33090</v>
      </c>
      <c r="G46" s="105">
        <v>4371</v>
      </c>
    </row>
    <row r="47" spans="2:7" ht="20.25">
      <c r="B47" s="17" t="s">
        <v>32</v>
      </c>
      <c r="E47" s="102">
        <v>0</v>
      </c>
      <c r="F47" s="25"/>
      <c r="G47" s="102">
        <v>-8803</v>
      </c>
    </row>
    <row r="48" spans="2:7" ht="20.25">
      <c r="B48" s="17" t="s">
        <v>119</v>
      </c>
      <c r="E48" s="102">
        <v>20000</v>
      </c>
      <c r="F48" s="25"/>
      <c r="G48" s="102">
        <v>0</v>
      </c>
    </row>
    <row r="49" spans="2:7" ht="20.25">
      <c r="B49" s="17" t="s">
        <v>33</v>
      </c>
      <c r="E49" s="102">
        <v>0</v>
      </c>
      <c r="F49" s="25"/>
      <c r="G49" s="102">
        <v>213592</v>
      </c>
    </row>
    <row r="50" spans="2:7" ht="20.25">
      <c r="B50" s="17" t="s">
        <v>34</v>
      </c>
      <c r="E50" s="102">
        <v>0</v>
      </c>
      <c r="F50" s="25"/>
      <c r="G50" s="102">
        <v>-18562</v>
      </c>
    </row>
    <row r="51" spans="2:7" ht="20.25">
      <c r="B51" s="17" t="s">
        <v>35</v>
      </c>
      <c r="E51" s="102">
        <v>-435</v>
      </c>
      <c r="F51" s="25"/>
      <c r="G51" s="102">
        <v>-706</v>
      </c>
    </row>
    <row r="52" spans="1:7" ht="20.25">
      <c r="A52" s="17" t="s">
        <v>36</v>
      </c>
      <c r="D52" s="51"/>
      <c r="E52" s="103">
        <f>SUM(E46:E51)</f>
        <v>-13525</v>
      </c>
      <c r="F52" s="25"/>
      <c r="G52" s="103">
        <f>SUM(G46:G51)</f>
        <v>189892</v>
      </c>
    </row>
    <row r="53" spans="1:7" ht="20.25">
      <c r="A53" s="13" t="s">
        <v>37</v>
      </c>
      <c r="E53" s="102">
        <f>SUM(E30+E34+E52)</f>
        <v>1169</v>
      </c>
      <c r="F53" s="25"/>
      <c r="G53" s="102">
        <f>SUM(G30+G34+G52)</f>
        <v>2749</v>
      </c>
    </row>
    <row r="54" spans="1:7" ht="20.25">
      <c r="A54" s="13" t="s">
        <v>38</v>
      </c>
      <c r="E54" s="102">
        <v>6205</v>
      </c>
      <c r="F54" s="25"/>
      <c r="G54" s="102">
        <v>1143.70984</v>
      </c>
    </row>
    <row r="55" spans="1:7" ht="21" thickBot="1">
      <c r="A55" s="13" t="s">
        <v>39</v>
      </c>
      <c r="E55" s="106">
        <f>SUM(E53:E54)</f>
        <v>7374</v>
      </c>
      <c r="F55" s="25"/>
      <c r="G55" s="106">
        <f>SUM(G53:G54)</f>
        <v>3892.70984</v>
      </c>
    </row>
    <row r="56" spans="2:7" ht="21" thickTop="1">
      <c r="B56" s="17"/>
      <c r="C56" s="17"/>
      <c r="D56" s="90"/>
      <c r="E56" s="136"/>
      <c r="F56" s="14"/>
      <c r="G56" s="91"/>
    </row>
    <row r="57" spans="1:7" ht="21.75">
      <c r="A57" s="142" t="s">
        <v>141</v>
      </c>
      <c r="B57" s="17"/>
      <c r="C57" s="17"/>
      <c r="D57" s="90"/>
      <c r="E57" s="136"/>
      <c r="F57" s="14"/>
      <c r="G57" s="91"/>
    </row>
    <row r="58" spans="1:7" ht="20.25">
      <c r="A58" s="51"/>
      <c r="B58" s="51">
        <v>1</v>
      </c>
      <c r="C58" s="17" t="s">
        <v>105</v>
      </c>
      <c r="D58" s="18"/>
      <c r="E58" s="137"/>
      <c r="F58" s="14"/>
      <c r="G58" s="14"/>
    </row>
    <row r="59" spans="2:7" ht="20.25">
      <c r="B59" s="51"/>
      <c r="C59" s="17"/>
      <c r="D59" s="17" t="s">
        <v>122</v>
      </c>
      <c r="E59" s="135">
        <v>30</v>
      </c>
      <c r="G59" s="140">
        <v>10</v>
      </c>
    </row>
    <row r="60" spans="2:7" ht="20.25">
      <c r="B60" s="51"/>
      <c r="D60" s="13" t="s">
        <v>106</v>
      </c>
      <c r="E60" s="144">
        <v>3619</v>
      </c>
      <c r="G60" s="140">
        <v>71</v>
      </c>
    </row>
    <row r="61" spans="2:7" ht="20.25">
      <c r="B61" s="51"/>
      <c r="D61" s="13" t="s">
        <v>107</v>
      </c>
      <c r="E61" s="144">
        <v>3725</v>
      </c>
      <c r="G61" s="140">
        <v>3812</v>
      </c>
    </row>
    <row r="62" spans="2:7" ht="21" thickBot="1">
      <c r="B62" s="51"/>
      <c r="D62" s="13" t="s">
        <v>108</v>
      </c>
      <c r="E62" s="138">
        <f>SUM(E59:E61)</f>
        <v>7374</v>
      </c>
      <c r="G62" s="107">
        <f>SUM(G59:G61)</f>
        <v>3893</v>
      </c>
    </row>
    <row r="63" spans="2:3" ht="22.5" thickTop="1">
      <c r="B63" s="13">
        <v>2</v>
      </c>
      <c r="C63" s="143" t="s">
        <v>142</v>
      </c>
    </row>
    <row r="64" spans="3:4" ht="21.75">
      <c r="C64" s="143" t="s">
        <v>143</v>
      </c>
      <c r="D64" s="51"/>
    </row>
    <row r="65" spans="3:4" ht="21.75">
      <c r="C65" s="143" t="s">
        <v>144</v>
      </c>
      <c r="D65" s="51"/>
    </row>
    <row r="66" spans="3:4" ht="21.75">
      <c r="C66" s="143" t="s">
        <v>145</v>
      </c>
      <c r="D66" s="51"/>
    </row>
    <row r="67" spans="3:4" ht="21.75">
      <c r="C67" s="143" t="s">
        <v>146</v>
      </c>
      <c r="D67" s="51"/>
    </row>
    <row r="68" spans="3:4" ht="21.75">
      <c r="C68" s="143" t="s">
        <v>147</v>
      </c>
      <c r="D68" s="51"/>
    </row>
    <row r="69" spans="3:4" ht="21.75">
      <c r="C69" s="143"/>
      <c r="D69" s="51"/>
    </row>
    <row r="70" ht="21.75">
      <c r="D70" s="143"/>
    </row>
    <row r="71" ht="20.25">
      <c r="A71" s="13" t="s">
        <v>15</v>
      </c>
    </row>
  </sheetData>
  <mergeCells count="5">
    <mergeCell ref="E43:G43"/>
    <mergeCell ref="E6:G6"/>
    <mergeCell ref="A38:G38"/>
    <mergeCell ref="A39:G39"/>
    <mergeCell ref="A40:G40"/>
  </mergeCells>
  <printOptions horizontalCentered="1"/>
  <pageMargins left="0.54" right="0.26" top="1.19" bottom="0.3937007874015748" header="0.5905511811023623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Thammakarn</dc:creator>
  <cp:keywords/>
  <dc:description/>
  <cp:lastModifiedBy> AnnIT</cp:lastModifiedBy>
  <cp:lastPrinted>2009-05-17T16:21:13Z</cp:lastPrinted>
  <dcterms:created xsi:type="dcterms:W3CDTF">2008-05-15T03:03:12Z</dcterms:created>
  <dcterms:modified xsi:type="dcterms:W3CDTF">2009-05-17T16:21:17Z</dcterms:modified>
  <cp:category/>
  <cp:version/>
  <cp:contentType/>
  <cp:contentStatus/>
</cp:coreProperties>
</file>