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SC E" sheetId="1" r:id="rId1"/>
    <sheet name="CF E" sheetId="2" r:id="rId2"/>
    <sheet name="PL E" sheetId="3" r:id="rId3"/>
    <sheet name="BS E" sheetId="4" r:id="rId4"/>
  </sheets>
  <definedNames/>
  <calcPr fullCalcOnLoad="1"/>
</workbook>
</file>

<file path=xl/sharedStrings.xml><?xml version="1.0" encoding="utf-8"?>
<sst xmlns="http://schemas.openxmlformats.org/spreadsheetml/2006/main" count="174" uniqueCount="133">
  <si>
    <t>SINGHA PARATECH PUBLIC COMPANY LIMITED</t>
  </si>
  <si>
    <t>STATEMENTS OF CHANGES IN SHAREHOLDERS' EQUITY</t>
  </si>
  <si>
    <t>FOR EACH OF THE SIX - MONTH PERIOD ENDED JUNE 30, 2008 AND 2007</t>
  </si>
  <si>
    <t>"Unaudited"</t>
  </si>
  <si>
    <t>"Reviewed"</t>
  </si>
  <si>
    <t>( Thousand Baht )</t>
  </si>
  <si>
    <t>Retained earnings</t>
  </si>
  <si>
    <t>Issued and paid-up</t>
  </si>
  <si>
    <t>Premium on</t>
  </si>
  <si>
    <t xml:space="preserve">Cash receipt from </t>
  </si>
  <si>
    <t xml:space="preserve">Appropriated </t>
  </si>
  <si>
    <t>Notes</t>
  </si>
  <si>
    <t>share capital</t>
  </si>
  <si>
    <t>shares</t>
  </si>
  <si>
    <t>share subscriptions</t>
  </si>
  <si>
    <t>Legal reserve</t>
  </si>
  <si>
    <t>Unappropriated</t>
  </si>
  <si>
    <t>Total</t>
  </si>
  <si>
    <t>Balance as at January 1, 2007</t>
  </si>
  <si>
    <t>Capital increment</t>
  </si>
  <si>
    <t>Net profit</t>
  </si>
  <si>
    <t>Dividend paid</t>
  </si>
  <si>
    <t>Balance as at June 30, 2007</t>
  </si>
  <si>
    <t>Balance as at January 1, 2008</t>
  </si>
  <si>
    <t>Net profit (loss)</t>
  </si>
  <si>
    <t>Balance as at June 30, 2008</t>
  </si>
  <si>
    <t>Notes to the financial statements are an integral part of these statements</t>
  </si>
  <si>
    <t>STATEMENTS OF CASH FLOWS</t>
  </si>
  <si>
    <t>Thousand Baht</t>
  </si>
  <si>
    <t>CASH FLOWS FROM OPERATING ACTIVITIES</t>
  </si>
  <si>
    <t>Profit (loss) before income tax</t>
  </si>
  <si>
    <t>Adjustments for</t>
  </si>
  <si>
    <t>Depreciation and amortization</t>
  </si>
  <si>
    <t>Hire - purchase interest written off</t>
  </si>
  <si>
    <t xml:space="preserve">Doubtful Debt    </t>
  </si>
  <si>
    <t>Bad Debt Recovable</t>
  </si>
  <si>
    <t>Unrealized loss (gain) on exchange rate</t>
  </si>
  <si>
    <t>Interest expenses</t>
  </si>
  <si>
    <t>Change in  operating assets and liabilities</t>
  </si>
  <si>
    <t>(Increase) decrease in trade accounts receivable</t>
  </si>
  <si>
    <t>(Increase) decrease in inventories</t>
  </si>
  <si>
    <t>(Increase) decrease in other current assets</t>
  </si>
  <si>
    <t>(Increase) decrease in other non current assets</t>
  </si>
  <si>
    <t>Increase (decrease) in trade accounts payable</t>
  </si>
  <si>
    <t>Increase (decrease) in other current liabilities</t>
  </si>
  <si>
    <t>Increase (decrease) in non other current liabilities</t>
  </si>
  <si>
    <t>Paid Interest expenses</t>
  </si>
  <si>
    <t>Paid Income tax</t>
  </si>
  <si>
    <t>Net Cash Used in Operating Activities</t>
  </si>
  <si>
    <t>CASH FLOWS FROM INVESTING ACTIVITES</t>
  </si>
  <si>
    <t>(Increase) decrease in fixed deposit used as collateral</t>
  </si>
  <si>
    <t>Purchases of  fixed assets</t>
  </si>
  <si>
    <t>Purchases of  intangible assets</t>
  </si>
  <si>
    <t>Net Cash Used in Investing Activities</t>
  </si>
  <si>
    <t>CASH FLOWS FROM FINANCING ACTIVITIES</t>
  </si>
  <si>
    <t>Increase (Decrease) in  banks overdrafts and short-term loans</t>
  </si>
  <si>
    <t xml:space="preserve"> from banks</t>
  </si>
  <si>
    <t>Escrow Account</t>
  </si>
  <si>
    <t>Increase in long-term loans form banks</t>
  </si>
  <si>
    <t>Repayment of long-term loans from banks</t>
  </si>
  <si>
    <t>Repayment of hire-purchase</t>
  </si>
  <si>
    <t>Increase capital</t>
  </si>
  <si>
    <t>Net Cash Provided by Financing Activities</t>
  </si>
  <si>
    <t>NET  INCREASE IN CASH AND CASH EQUIVALENTS</t>
  </si>
  <si>
    <t>CASH AND CASH EQUIVALENTS AT THE BEGINNING OF THE PERIOD</t>
  </si>
  <si>
    <t>CASH AND CASH EQUIVALENTS AT THE ENDING OF THE PERIOD</t>
  </si>
  <si>
    <t>Cash and cash equivalents stated in statements of cash flow are consisted of</t>
  </si>
  <si>
    <t>cash on hand</t>
  </si>
  <si>
    <t>Bank deposit - current account</t>
  </si>
  <si>
    <t>Bank deposit - saving account</t>
  </si>
  <si>
    <t>Total cash and equivalents</t>
  </si>
  <si>
    <t>STATEMENTS OF INCOME</t>
  </si>
  <si>
    <t>FOR EACH OF THE THREE - MONTH AND SIX - MONTH PERIODS ENDED JUNE 30, 2008 AND 2007</t>
  </si>
  <si>
    <t>For the three months</t>
  </si>
  <si>
    <t>For the six months</t>
  </si>
  <si>
    <t>Ended June 30,</t>
  </si>
  <si>
    <t>Revenues from sales</t>
  </si>
  <si>
    <t>Cost of sales</t>
  </si>
  <si>
    <t>Gross profit</t>
  </si>
  <si>
    <t>Gain on exchange rate</t>
  </si>
  <si>
    <t>Other income</t>
  </si>
  <si>
    <t xml:space="preserve">Selling expenses </t>
  </si>
  <si>
    <t xml:space="preserve">Administrative expenses </t>
  </si>
  <si>
    <t>Other expenses</t>
  </si>
  <si>
    <t>Financial expenses</t>
  </si>
  <si>
    <t>Directors' remuneration</t>
  </si>
  <si>
    <t>Profit(loss)before income tax</t>
  </si>
  <si>
    <t>Income tax</t>
  </si>
  <si>
    <t xml:space="preserve">NET PROFIT (LOSS) </t>
  </si>
  <si>
    <t>Basic Earnings(loss) Per Share (Baht)</t>
  </si>
  <si>
    <t>3 , 15</t>
  </si>
  <si>
    <t>Numbers of Weighted Average Common Shares (Share)</t>
  </si>
  <si>
    <t>BALANCE SHEETS</t>
  </si>
  <si>
    <t>AS AT JUNE  30, 2008 AND DECEMBER 31, 2007</t>
  </si>
  <si>
    <t>"Audited"</t>
  </si>
  <si>
    <t>CURRENT ASSETS</t>
  </si>
  <si>
    <t>Cash and cash equivalents</t>
  </si>
  <si>
    <t xml:space="preserve">Trade accounts receivable - other company - net   </t>
  </si>
  <si>
    <t>3 , 5</t>
  </si>
  <si>
    <t>Inventories</t>
  </si>
  <si>
    <t>Other current assets</t>
  </si>
  <si>
    <t>Total Current Assets</t>
  </si>
  <si>
    <t>NON-CURRENT ASSETS</t>
  </si>
  <si>
    <t>Trade accounts receivable on paying agreement</t>
  </si>
  <si>
    <t>Fixed deposit used as collateral</t>
  </si>
  <si>
    <t xml:space="preserve">Property, plant and equipment - net  </t>
  </si>
  <si>
    <t xml:space="preserve">Intangible asset - net  </t>
  </si>
  <si>
    <t>Other non-current assets</t>
  </si>
  <si>
    <t>Total Non-Current Assets</t>
  </si>
  <si>
    <t>TOTAL ASSETS</t>
  </si>
  <si>
    <t>LIABILITIES AND SHAREHOLDERS' EQUITY</t>
  </si>
  <si>
    <t>CURRENT LIABILITIES</t>
  </si>
  <si>
    <t xml:space="preserve">Bank overdrafts and short-term loans from financial institutions   </t>
  </si>
  <si>
    <t>Trade accounts payable</t>
  </si>
  <si>
    <t>Current portion of long-term liabilities</t>
  </si>
  <si>
    <t>10 , 11</t>
  </si>
  <si>
    <t>Other current liabilities</t>
  </si>
  <si>
    <t>Total Current Liabilities</t>
  </si>
  <si>
    <t>NON-CURRENT LIABILITIES</t>
  </si>
  <si>
    <t xml:space="preserve"> Deposit</t>
  </si>
  <si>
    <t xml:space="preserve"> Liabilities under financial lease - net</t>
  </si>
  <si>
    <t>Other long-term loans - net</t>
  </si>
  <si>
    <t>Total Non-Current Liabilities</t>
  </si>
  <si>
    <t>Total Liabilities</t>
  </si>
  <si>
    <t>SHAREHOLDERS' EQUITY</t>
  </si>
  <si>
    <t xml:space="preserve">Share capital   </t>
  </si>
  <si>
    <t xml:space="preserve">Authorized 576,000,000 common shares, Baht 1 par value  </t>
  </si>
  <si>
    <t xml:space="preserve">Issued 448,000,000 common shares, fully paid-up </t>
  </si>
  <si>
    <t>Premium on common shares</t>
  </si>
  <si>
    <t>12</t>
  </si>
  <si>
    <t>Total Shareholders' Equity</t>
  </si>
  <si>
    <t>TOTAL LIABILITIES AND SHAREHOLDERS' EQUITY</t>
  </si>
  <si>
    <r>
      <t xml:space="preserve">           </t>
    </r>
    <r>
      <rPr>
        <u val="single"/>
        <sz val="14"/>
        <rFont val="Browallia New"/>
        <family val="2"/>
      </rPr>
      <t>ASSETS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</si>
</sst>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?_);_(@_)"/>
    <numFmt numFmtId="189" formatCode="#,##0\ ;\(#,##0\)"/>
    <numFmt numFmtId="190" formatCode="_(* #,##0.00_);_(* \(#,##0.00\);_(* &quot;-&quot;??_);_(@_)"/>
    <numFmt numFmtId="191" formatCode="_(* #,##0_);_(* \(#,##0\);_(* &quot;-&quot;_);_(@_)"/>
    <numFmt numFmtId="192" formatCode="#,##0_ ;\-#,##0\ "/>
    <numFmt numFmtId="193" formatCode="[$-409]mmmm\ d\,\ yyyy;@"/>
    <numFmt numFmtId="194" formatCode="#,##0;\(#,##0\)"/>
    <numFmt numFmtId="195" formatCode="_(* #,##0.0_);_(* \(#,##0.0\);_(* &quot;-&quot;??_);_(@_)"/>
    <numFmt numFmtId="196" formatCode="[$-41E]d\ mmmm\ yyyy"/>
    <numFmt numFmtId="197" formatCode="_-* #,##0.0_-;\-* #,##0.0_-;_-* &quot;-&quot;??_-;_-@_-"/>
  </numFmts>
  <fonts count="10">
    <font>
      <sz val="10"/>
      <name val="Arial"/>
      <family val="0"/>
    </font>
    <font>
      <sz val="14"/>
      <name val="Cordia New"/>
      <family val="0"/>
    </font>
    <font>
      <sz val="8"/>
      <name val="Arial"/>
      <family val="0"/>
    </font>
    <font>
      <sz val="14"/>
      <name val="Browallia New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6"/>
      <name val="Browallia New"/>
      <family val="2"/>
    </font>
    <font>
      <sz val="10"/>
      <name val="Browallia New"/>
      <family val="2"/>
    </font>
    <font>
      <sz val="12"/>
      <name val="Browallia New"/>
      <family val="2"/>
    </font>
    <font>
      <u val="single"/>
      <sz val="14"/>
      <name val="Browallia Ne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25" applyFont="1" applyFill="1" applyAlignment="1">
      <alignment horizontal="center" wrapText="1" shrinkToFit="1"/>
      <protection/>
    </xf>
    <xf numFmtId="0" fontId="3" fillId="0" borderId="0" xfId="0" applyFont="1" applyAlignment="1">
      <alignment/>
    </xf>
    <xf numFmtId="0" fontId="3" fillId="0" borderId="0" xfId="17" applyFont="1" applyFill="1" applyAlignment="1">
      <alignment horizontal="center" wrapText="1"/>
      <protection/>
    </xf>
    <xf numFmtId="43" fontId="3" fillId="0" borderId="0" xfId="15" applyFont="1" applyFill="1" applyAlignment="1">
      <alignment horizontal="center" shrinkToFit="1"/>
    </xf>
    <xf numFmtId="43" fontId="3" fillId="0" borderId="0" xfId="15" applyFont="1" applyFill="1" applyAlignment="1">
      <alignment horizontal="center" shrinkToFit="1"/>
    </xf>
    <xf numFmtId="0" fontId="3" fillId="0" borderId="0" xfId="16" applyFont="1" applyFill="1" applyAlignment="1">
      <alignment horizontal="center" shrinkToFit="1"/>
    </xf>
    <xf numFmtId="0" fontId="3" fillId="0" borderId="0" xfId="25" applyFont="1" applyFill="1">
      <alignment/>
      <protection/>
    </xf>
    <xf numFmtId="0" fontId="3" fillId="0" borderId="0" xfId="25" applyFont="1" applyFill="1" applyAlignment="1">
      <alignment horizontal="center"/>
      <protection/>
    </xf>
    <xf numFmtId="187" fontId="3" fillId="0" borderId="1" xfId="21" applyNumberFormat="1" applyFont="1" applyFill="1" applyBorder="1" applyAlignment="1">
      <alignment horizontal="center"/>
    </xf>
    <xf numFmtId="187" fontId="3" fillId="0" borderId="0" xfId="21" applyNumberFormat="1" applyFont="1" applyFill="1" applyBorder="1" applyAlignment="1">
      <alignment horizontal="center"/>
    </xf>
    <xf numFmtId="49" fontId="3" fillId="0" borderId="2" xfId="17" applyNumberFormat="1" applyFont="1" applyFill="1" applyBorder="1" applyAlignment="1">
      <alignment horizontal="centerContinuous" vertical="top" wrapText="1"/>
      <protection/>
    </xf>
    <xf numFmtId="187" fontId="3" fillId="0" borderId="2" xfId="21" applyNumberFormat="1" applyFont="1" applyFill="1" applyBorder="1" applyAlignment="1">
      <alignment horizontal="centerContinuous"/>
    </xf>
    <xf numFmtId="0" fontId="3" fillId="0" borderId="0" xfId="25" applyFont="1" applyFill="1" applyBorder="1" applyAlignment="1">
      <alignment horizontal="center"/>
      <protection/>
    </xf>
    <xf numFmtId="49" fontId="3" fillId="0" borderId="0" xfId="25" applyNumberFormat="1" applyFont="1" applyFill="1" applyBorder="1" applyAlignment="1">
      <alignment horizontal="center" vertical="top"/>
      <protection/>
    </xf>
    <xf numFmtId="49" fontId="3" fillId="0" borderId="0" xfId="25" applyNumberFormat="1" applyFont="1" applyFill="1" applyBorder="1" applyAlignment="1">
      <alignment horizontal="center"/>
      <protection/>
    </xf>
    <xf numFmtId="43" fontId="3" fillId="0" borderId="0" xfId="18" applyFont="1" applyFill="1" applyAlignment="1">
      <alignment/>
    </xf>
    <xf numFmtId="43" fontId="3" fillId="0" borderId="0" xfId="18" applyFont="1" applyFill="1" applyAlignment="1">
      <alignment horizontal="center"/>
    </xf>
    <xf numFmtId="49" fontId="3" fillId="0" borderId="0" xfId="25" applyNumberFormat="1" applyFont="1" applyFill="1" applyBorder="1" applyAlignment="1">
      <alignment horizontal="center" vertical="top" wrapText="1"/>
      <protection/>
    </xf>
    <xf numFmtId="0" fontId="3" fillId="0" borderId="1" xfId="25" applyFont="1" applyFill="1" applyBorder="1" applyAlignment="1">
      <alignment horizontal="center"/>
      <protection/>
    </xf>
    <xf numFmtId="49" fontId="3" fillId="0" borderId="1" xfId="25" applyNumberFormat="1" applyFont="1" applyFill="1" applyBorder="1" applyAlignment="1">
      <alignment horizontal="center" vertical="top"/>
      <protection/>
    </xf>
    <xf numFmtId="49" fontId="3" fillId="0" borderId="1" xfId="25" applyNumberFormat="1" applyFont="1" applyFill="1" applyBorder="1" applyAlignment="1">
      <alignment horizontal="center"/>
      <protection/>
    </xf>
    <xf numFmtId="43" fontId="3" fillId="0" borderId="1" xfId="18" applyFont="1" applyFill="1" applyBorder="1" applyAlignment="1">
      <alignment/>
    </xf>
    <xf numFmtId="49" fontId="3" fillId="0" borderId="1" xfId="17" applyNumberFormat="1" applyFont="1" applyFill="1" applyBorder="1" applyAlignment="1">
      <alignment horizontal="center" vertical="top" wrapText="1"/>
      <protection/>
    </xf>
    <xf numFmtId="0" fontId="3" fillId="0" borderId="0" xfId="17" applyFont="1" applyFill="1" applyBorder="1">
      <alignment/>
      <protection/>
    </xf>
    <xf numFmtId="0" fontId="3" fillId="0" borderId="0" xfId="25" applyFont="1" applyFill="1" applyBorder="1">
      <alignment/>
      <protection/>
    </xf>
    <xf numFmtId="3" fontId="3" fillId="0" borderId="0" xfId="20" applyNumberFormat="1" applyFont="1" applyFill="1" applyBorder="1" applyAlignment="1">
      <alignment/>
    </xf>
    <xf numFmtId="3" fontId="3" fillId="0" borderId="0" xfId="21" applyNumberFormat="1" applyFont="1" applyFill="1" applyBorder="1" applyAlignment="1">
      <alignment/>
    </xf>
    <xf numFmtId="3" fontId="3" fillId="0" borderId="0" xfId="24" applyNumberFormat="1" applyFont="1" applyFill="1" applyBorder="1">
      <alignment/>
      <protection/>
    </xf>
    <xf numFmtId="3" fontId="3" fillId="0" borderId="0" xfId="25" applyNumberFormat="1" applyFont="1" applyFill="1" applyBorder="1">
      <alignment/>
      <protection/>
    </xf>
    <xf numFmtId="0" fontId="3" fillId="0" borderId="0" xfId="17" applyFont="1" applyFill="1" applyBorder="1" applyAlignment="1">
      <alignment horizontal="left"/>
      <protection/>
    </xf>
    <xf numFmtId="188" fontId="3" fillId="0" borderId="0" xfId="18" applyNumberFormat="1" applyFont="1" applyFill="1" applyBorder="1" applyAlignment="1">
      <alignment/>
    </xf>
    <xf numFmtId="188" fontId="3" fillId="0" borderId="0" xfId="25" applyNumberFormat="1" applyFont="1" applyFill="1" applyBorder="1">
      <alignment/>
      <protection/>
    </xf>
    <xf numFmtId="188" fontId="3" fillId="0" borderId="3" xfId="18" applyNumberFormat="1" applyFont="1" applyFill="1" applyBorder="1" applyAlignment="1">
      <alignment/>
    </xf>
    <xf numFmtId="43" fontId="3" fillId="0" borderId="0" xfId="18" applyFont="1" applyFill="1" applyBorder="1" applyAlignment="1">
      <alignment/>
    </xf>
    <xf numFmtId="188" fontId="3" fillId="0" borderId="4" xfId="18" applyNumberFormat="1" applyFont="1" applyFill="1" applyBorder="1" applyAlignment="1">
      <alignment/>
    </xf>
    <xf numFmtId="0" fontId="3" fillId="0" borderId="0" xfId="25" applyFont="1" applyFill="1" applyBorder="1" applyAlignment="1">
      <alignment horizontal="centerContinuous" wrapText="1"/>
      <protection/>
    </xf>
    <xf numFmtId="0" fontId="3" fillId="0" borderId="0" xfId="25" applyFont="1" applyFill="1" applyBorder="1" applyAlignment="1">
      <alignment horizontal="center" wrapText="1"/>
      <protection/>
    </xf>
    <xf numFmtId="0" fontId="3" fillId="0" borderId="0" xfId="25" applyFont="1" applyBorder="1" applyAlignment="1">
      <alignment horizontal="centerContinuous" wrapText="1"/>
      <protection/>
    </xf>
    <xf numFmtId="0" fontId="3" fillId="0" borderId="0" xfId="0" applyFont="1" applyFill="1" applyAlignment="1">
      <alignment horizontal="left"/>
    </xf>
    <xf numFmtId="0" fontId="3" fillId="0" borderId="0" xfId="25" applyFont="1" applyFill="1" applyBorder="1" applyAlignment="1">
      <alignment horizontal="centerContinuous"/>
      <protection/>
    </xf>
    <xf numFmtId="0" fontId="3" fillId="0" borderId="0" xfId="25" applyFont="1" applyFill="1" applyBorder="1" applyAlignment="1" quotePrefix="1">
      <alignment horizontal="centerContinuous"/>
      <protection/>
    </xf>
    <xf numFmtId="37" fontId="3" fillId="0" borderId="0" xfId="25" applyNumberFormat="1" applyFont="1" applyFill="1" applyBorder="1" applyAlignment="1">
      <alignment horizontal="centerContinuous"/>
      <protection/>
    </xf>
    <xf numFmtId="0" fontId="3" fillId="0" borderId="0" xfId="25" applyFont="1" applyFill="1" applyBorder="1" applyAlignment="1" quotePrefix="1">
      <alignment horizontal="left"/>
      <protection/>
    </xf>
    <xf numFmtId="0" fontId="3" fillId="0" borderId="0" xfId="25" applyFont="1" applyFill="1" applyBorder="1" applyAlignment="1" quotePrefix="1">
      <alignment horizontal="center"/>
      <protection/>
    </xf>
    <xf numFmtId="37" fontId="3" fillId="0" borderId="0" xfId="25" applyNumberFormat="1" applyFont="1" applyFill="1" applyBorder="1">
      <alignment/>
      <protection/>
    </xf>
    <xf numFmtId="37" fontId="3" fillId="0" borderId="0" xfId="25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43" fontId="3" fillId="0" borderId="0" xfId="18" applyFont="1" applyFill="1" applyAlignment="1">
      <alignment horizontal="center" shrinkToFit="1"/>
    </xf>
    <xf numFmtId="0" fontId="3" fillId="0" borderId="0" xfId="25" applyFont="1" applyFill="1" applyAlignment="1">
      <alignment horizontal="centerContinuous" wrapText="1"/>
      <protection/>
    </xf>
    <xf numFmtId="0" fontId="3" fillId="0" borderId="0" xfId="25" applyFont="1" applyAlignment="1">
      <alignment horizontal="centerContinuous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3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1" fontId="3" fillId="0" borderId="2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/>
    </xf>
    <xf numFmtId="18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188" fontId="4" fillId="0" borderId="1" xfId="0" applyNumberFormat="1" applyFont="1" applyFill="1" applyBorder="1" applyAlignment="1">
      <alignment/>
    </xf>
    <xf numFmtId="188" fontId="3" fillId="0" borderId="1" xfId="0" applyNumberFormat="1" applyFont="1" applyFill="1" applyBorder="1" applyAlignment="1">
      <alignment/>
    </xf>
    <xf numFmtId="191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center"/>
    </xf>
    <xf numFmtId="188" fontId="3" fillId="0" borderId="0" xfId="0" applyNumberFormat="1" applyFont="1" applyFill="1" applyBorder="1" applyAlignment="1">
      <alignment/>
    </xf>
    <xf numFmtId="188" fontId="4" fillId="0" borderId="2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8" fontId="3" fillId="0" borderId="0" xfId="18" applyNumberFormat="1" applyFont="1" applyFill="1" applyAlignment="1">
      <alignment/>
    </xf>
    <xf numFmtId="188" fontId="3" fillId="0" borderId="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16" applyFont="1" applyFill="1" applyAlignment="1">
      <alignment horizontal="right" shrinkToFit="1"/>
    </xf>
    <xf numFmtId="187" fontId="3" fillId="0" borderId="0" xfId="18" applyNumberFormat="1" applyFont="1" applyFill="1" applyAlignment="1">
      <alignment/>
    </xf>
    <xf numFmtId="188" fontId="4" fillId="0" borderId="0" xfId="0" applyNumberFormat="1" applyFont="1" applyFill="1" applyAlignment="1" quotePrefix="1">
      <alignment horizontal="center"/>
    </xf>
    <xf numFmtId="191" fontId="3" fillId="0" borderId="0" xfId="0" applyNumberFormat="1" applyFont="1" applyFill="1" applyBorder="1" applyAlignment="1">
      <alignment/>
    </xf>
    <xf numFmtId="188" fontId="4" fillId="0" borderId="0" xfId="18" applyNumberFormat="1" applyFont="1" applyFill="1" applyAlignment="1">
      <alignment/>
    </xf>
    <xf numFmtId="188" fontId="3" fillId="0" borderId="3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 inden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3" fillId="0" borderId="0" xfId="16" applyFont="1" applyFill="1" applyAlignment="1">
      <alignment horizontal="center"/>
    </xf>
    <xf numFmtId="0" fontId="3" fillId="0" borderId="0" xfId="16" applyFont="1" applyFill="1" applyAlignment="1">
      <alignment horizontal="center" shrinkToFit="1"/>
    </xf>
    <xf numFmtId="0" fontId="3" fillId="0" borderId="0" xfId="0" applyFont="1" applyFill="1" applyBorder="1" applyAlignment="1" quotePrefix="1">
      <alignment horizontal="left"/>
    </xf>
    <xf numFmtId="0" fontId="3" fillId="0" borderId="1" xfId="0" applyFont="1" applyFill="1" applyBorder="1" applyAlignment="1" quotePrefix="1">
      <alignment horizontal="left"/>
    </xf>
    <xf numFmtId="37" fontId="3" fillId="0" borderId="1" xfId="0" applyNumberFormat="1" applyFont="1" applyFill="1" applyBorder="1" applyAlignment="1">
      <alignment/>
    </xf>
    <xf numFmtId="37" fontId="3" fillId="0" borderId="5" xfId="0" applyNumberFormat="1" applyFont="1" applyFill="1" applyBorder="1" applyAlignment="1">
      <alignment horizontal="center"/>
    </xf>
    <xf numFmtId="3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1" fontId="3" fillId="0" borderId="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187" fontId="3" fillId="0" borderId="0" xfId="18" applyNumberFormat="1" applyFont="1" applyFill="1" applyAlignment="1">
      <alignment horizontal="center"/>
    </xf>
    <xf numFmtId="188" fontId="4" fillId="0" borderId="0" xfId="18" applyNumberFormat="1" applyFont="1" applyFill="1" applyAlignment="1" quotePrefix="1">
      <alignment horizontal="right"/>
    </xf>
    <xf numFmtId="188" fontId="3" fillId="0" borderId="0" xfId="18" applyNumberFormat="1" applyFont="1" applyFill="1" applyAlignment="1" quotePrefix="1">
      <alignment horizontal="right"/>
    </xf>
    <xf numFmtId="188" fontId="3" fillId="0" borderId="1" xfId="18" applyNumberFormat="1" applyFont="1" applyFill="1" applyBorder="1" applyAlignment="1" quotePrefix="1">
      <alignment horizontal="center"/>
    </xf>
    <xf numFmtId="188" fontId="3" fillId="0" borderId="1" xfId="18" applyNumberFormat="1" applyFont="1" applyFill="1" applyBorder="1" applyAlignment="1" quotePrefix="1">
      <alignment horizontal="right"/>
    </xf>
    <xf numFmtId="188" fontId="4" fillId="0" borderId="1" xfId="18" applyNumberFormat="1" applyFont="1" applyFill="1" applyBorder="1" applyAlignment="1" quotePrefix="1">
      <alignment horizontal="right"/>
    </xf>
    <xf numFmtId="188" fontId="3" fillId="0" borderId="0" xfId="18" applyNumberFormat="1" applyFont="1" applyFill="1" applyBorder="1" applyAlignment="1" quotePrefix="1">
      <alignment horizontal="right"/>
    </xf>
    <xf numFmtId="188" fontId="4" fillId="0" borderId="0" xfId="18" applyNumberFormat="1" applyFont="1" applyFill="1" applyBorder="1" applyAlignment="1" quotePrefix="1">
      <alignment horizontal="right"/>
    </xf>
    <xf numFmtId="191" fontId="3" fillId="0" borderId="0" xfId="18" applyNumberFormat="1" applyFont="1" applyFill="1" applyAlignment="1">
      <alignment horizontal="center"/>
    </xf>
    <xf numFmtId="191" fontId="3" fillId="0" borderId="0" xfId="18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17" applyFont="1" applyFill="1">
      <alignment/>
      <protection/>
    </xf>
    <xf numFmtId="191" fontId="3" fillId="0" borderId="1" xfId="18" applyNumberFormat="1" applyFont="1" applyFill="1" applyBorder="1" applyAlignment="1">
      <alignment horizontal="center"/>
    </xf>
    <xf numFmtId="191" fontId="3" fillId="0" borderId="5" xfId="18" applyNumberFormat="1" applyFont="1" applyFill="1" applyBorder="1" applyAlignment="1">
      <alignment horizontal="right"/>
    </xf>
    <xf numFmtId="188" fontId="3" fillId="0" borderId="5" xfId="18" applyNumberFormat="1" applyFont="1" applyFill="1" applyBorder="1" applyAlignment="1">
      <alignment horizontal="right"/>
    </xf>
    <xf numFmtId="188" fontId="4" fillId="0" borderId="5" xfId="18" applyNumberFormat="1" applyFont="1" applyFill="1" applyBorder="1" applyAlignment="1">
      <alignment horizontal="right"/>
    </xf>
    <xf numFmtId="188" fontId="3" fillId="0" borderId="0" xfId="18" applyNumberFormat="1" applyFont="1" applyFill="1" applyBorder="1" applyAlignment="1">
      <alignment horizontal="right"/>
    </xf>
    <xf numFmtId="188" fontId="4" fillId="0" borderId="3" xfId="18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/>
    </xf>
    <xf numFmtId="190" fontId="4" fillId="0" borderId="0" xfId="18" applyNumberFormat="1" applyFont="1" applyFill="1" applyBorder="1" applyAlignment="1">
      <alignment horizontal="center"/>
    </xf>
    <xf numFmtId="43" fontId="3" fillId="0" borderId="0" xfId="18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/>
    </xf>
    <xf numFmtId="187" fontId="3" fillId="0" borderId="0" xfId="18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189" fontId="3" fillId="0" borderId="0" xfId="0" applyNumberFormat="1" applyFont="1" applyFill="1" applyBorder="1" applyAlignment="1" quotePrefix="1">
      <alignment horizontal="right"/>
    </xf>
    <xf numFmtId="189" fontId="3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93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189" fontId="3" fillId="0" borderId="0" xfId="0" applyNumberFormat="1" applyFont="1" applyFill="1" applyAlignment="1">
      <alignment horizontal="right"/>
    </xf>
    <xf numFmtId="43" fontId="3" fillId="0" borderId="0" xfId="18" applyFont="1" applyFill="1" applyAlignment="1">
      <alignment horizontal="right"/>
    </xf>
    <xf numFmtId="188" fontId="3" fillId="0" borderId="0" xfId="18" applyNumberFormat="1" applyFont="1" applyFill="1" applyAlignment="1">
      <alignment horizontal="right"/>
    </xf>
    <xf numFmtId="188" fontId="3" fillId="0" borderId="2" xfId="18" applyNumberFormat="1" applyFont="1" applyFill="1" applyBorder="1" applyAlignment="1">
      <alignment horizontal="right"/>
    </xf>
    <xf numFmtId="43" fontId="5" fillId="0" borderId="0" xfId="18" applyFont="1" applyFill="1" applyBorder="1" applyAlignment="1">
      <alignment horizontal="right"/>
    </xf>
    <xf numFmtId="43" fontId="3" fillId="0" borderId="0" xfId="18" applyFont="1" applyFill="1" applyBorder="1" applyAlignment="1">
      <alignment horizontal="right"/>
    </xf>
    <xf numFmtId="43" fontId="5" fillId="0" borderId="0" xfId="18" applyFont="1" applyFill="1" applyAlignment="1">
      <alignment horizontal="right"/>
    </xf>
    <xf numFmtId="188" fontId="3" fillId="0" borderId="2" xfId="18" applyNumberFormat="1" applyFont="1" applyFill="1" applyBorder="1" applyAlignment="1">
      <alignment/>
    </xf>
    <xf numFmtId="43" fontId="5" fillId="0" borderId="0" xfId="18" applyFont="1" applyFill="1" applyAlignment="1">
      <alignment/>
    </xf>
    <xf numFmtId="188" fontId="3" fillId="0" borderId="4" xfId="18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right"/>
    </xf>
    <xf numFmtId="43" fontId="3" fillId="0" borderId="0" xfId="18" applyFont="1" applyFill="1" applyAlignment="1">
      <alignment horizontal="left"/>
    </xf>
    <xf numFmtId="1" fontId="3" fillId="0" borderId="0" xfId="18" applyNumberFormat="1" applyFont="1" applyFill="1" applyAlignment="1">
      <alignment horizontal="center"/>
    </xf>
    <xf numFmtId="43" fontId="3" fillId="0" borderId="0" xfId="18" applyFont="1" applyFill="1" applyBorder="1" applyAlignment="1">
      <alignment horizontal="left"/>
    </xf>
    <xf numFmtId="188" fontId="3" fillId="0" borderId="2" xfId="18" applyNumberFormat="1" applyFont="1" applyFill="1" applyBorder="1" applyAlignment="1">
      <alignment/>
    </xf>
    <xf numFmtId="0" fontId="3" fillId="0" borderId="0" xfId="18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43" fontId="3" fillId="0" borderId="0" xfId="18" applyFont="1" applyFill="1" applyBorder="1" applyAlignment="1" quotePrefix="1">
      <alignment horizontal="right"/>
    </xf>
    <xf numFmtId="43" fontId="8" fillId="0" borderId="0" xfId="18" applyFont="1" applyFill="1" applyBorder="1" applyAlignment="1">
      <alignment/>
    </xf>
    <xf numFmtId="188" fontId="3" fillId="0" borderId="1" xfId="18" applyNumberFormat="1" applyFont="1" applyFill="1" applyBorder="1" applyAlignment="1">
      <alignment horizontal="right"/>
    </xf>
    <xf numFmtId="188" fontId="3" fillId="0" borderId="3" xfId="18" applyNumberFormat="1" applyFont="1" applyFill="1" applyBorder="1" applyAlignment="1">
      <alignment horizontal="right"/>
    </xf>
    <xf numFmtId="188" fontId="5" fillId="0" borderId="0" xfId="18" applyNumberFormat="1" applyFont="1" applyFill="1" applyBorder="1" applyAlignment="1">
      <alignment horizontal="right"/>
    </xf>
    <xf numFmtId="187" fontId="3" fillId="0" borderId="0" xfId="18" applyNumberFormat="1" applyFont="1" applyFill="1" applyBorder="1" applyAlignment="1">
      <alignment/>
    </xf>
  </cellXfs>
  <cellStyles count="13">
    <cellStyle name="Normal" xfId="0"/>
    <cellStyle name="Comma_FS Q2'05 E" xfId="15"/>
    <cellStyle name="Comma_FS_YE03_T" xfId="16"/>
    <cellStyle name="Normal_FS_YE03_T" xfId="17"/>
    <cellStyle name="Comma" xfId="18"/>
    <cellStyle name="Comma [0]" xfId="19"/>
    <cellStyle name="เครื่องหมายจุลภาค_FS_YE03_E" xfId="20"/>
    <cellStyle name="เครื่องหมายจุลภาค_FS_YE03_T" xfId="21"/>
    <cellStyle name="Currency" xfId="22"/>
    <cellStyle name="Currency [0]" xfId="23"/>
    <cellStyle name="ปกติ_FS_YE03_E" xfId="24"/>
    <cellStyle name="ปกติ_FS_YE03_T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27.57421875" style="7" customWidth="1"/>
    <col min="2" max="2" width="1.421875" style="7" customWidth="1"/>
    <col min="3" max="3" width="9.7109375" style="8" customWidth="1"/>
    <col min="4" max="4" width="1.421875" style="7" customWidth="1"/>
    <col min="5" max="5" width="16.421875" style="7" bestFit="1" customWidth="1"/>
    <col min="6" max="6" width="1.421875" style="25" customWidth="1"/>
    <col min="7" max="7" width="13.7109375" style="25" customWidth="1"/>
    <col min="8" max="8" width="1.421875" style="25" customWidth="1"/>
    <col min="9" max="9" width="16.8515625" style="25" bestFit="1" customWidth="1"/>
    <col min="10" max="10" width="1.421875" style="25" customWidth="1"/>
    <col min="11" max="11" width="13.7109375" style="25" customWidth="1"/>
    <col min="12" max="12" width="1.421875" style="25" customWidth="1"/>
    <col min="13" max="13" width="14.00390625" style="7" customWidth="1"/>
    <col min="14" max="14" width="1.421875" style="25" customWidth="1"/>
    <col min="15" max="15" width="13.8515625" style="7" customWidth="1"/>
    <col min="16" max="16384" width="9.140625" style="2" customWidth="1"/>
  </cols>
  <sheetData>
    <row r="1" spans="1:15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3</v>
      </c>
    </row>
    <row r="5" spans="1:15" ht="2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 t="s">
        <v>4</v>
      </c>
    </row>
    <row r="6" spans="5:15" ht="20.25"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</row>
    <row r="7" spans="5:15" ht="20.25">
      <c r="E7" s="10"/>
      <c r="F7" s="10"/>
      <c r="G7" s="10"/>
      <c r="H7" s="10"/>
      <c r="I7" s="10"/>
      <c r="J7" s="10"/>
      <c r="K7" s="11" t="s">
        <v>6</v>
      </c>
      <c r="L7" s="12"/>
      <c r="M7" s="12"/>
      <c r="N7" s="10"/>
      <c r="O7" s="10"/>
    </row>
    <row r="8" spans="1:15" ht="20.25">
      <c r="A8" s="13"/>
      <c r="B8" s="13"/>
      <c r="C8" s="13"/>
      <c r="D8" s="13"/>
      <c r="E8" s="14" t="s">
        <v>7</v>
      </c>
      <c r="F8" s="15"/>
      <c r="G8" s="15" t="s">
        <v>8</v>
      </c>
      <c r="H8" s="15"/>
      <c r="I8" s="16" t="s">
        <v>9</v>
      </c>
      <c r="J8" s="15"/>
      <c r="K8" s="17" t="s">
        <v>10</v>
      </c>
      <c r="L8" s="15"/>
      <c r="M8" s="8"/>
      <c r="N8" s="15"/>
      <c r="O8" s="18"/>
    </row>
    <row r="9" spans="1:15" ht="20.25">
      <c r="A9" s="13"/>
      <c r="B9" s="13"/>
      <c r="C9" s="19" t="s">
        <v>11</v>
      </c>
      <c r="D9" s="13"/>
      <c r="E9" s="20" t="s">
        <v>12</v>
      </c>
      <c r="F9" s="15"/>
      <c r="G9" s="21" t="s">
        <v>13</v>
      </c>
      <c r="H9" s="15"/>
      <c r="I9" s="21" t="s">
        <v>14</v>
      </c>
      <c r="J9" s="15"/>
      <c r="K9" s="21" t="s">
        <v>15</v>
      </c>
      <c r="L9" s="15"/>
      <c r="M9" s="22" t="s">
        <v>16</v>
      </c>
      <c r="N9" s="15"/>
      <c r="O9" s="23" t="s">
        <v>17</v>
      </c>
    </row>
    <row r="10" spans="1:15" ht="20.25">
      <c r="A10" s="24"/>
      <c r="B10" s="25"/>
      <c r="C10" s="13"/>
      <c r="D10" s="25"/>
      <c r="E10" s="26"/>
      <c r="F10" s="27"/>
      <c r="G10" s="26"/>
      <c r="H10" s="26"/>
      <c r="I10" s="26"/>
      <c r="J10" s="26"/>
      <c r="K10" s="26"/>
      <c r="L10" s="27"/>
      <c r="M10" s="28"/>
      <c r="N10" s="29"/>
      <c r="O10" s="28"/>
    </row>
    <row r="11" spans="1:15" ht="20.25">
      <c r="A11" s="30" t="s">
        <v>18</v>
      </c>
      <c r="B11" s="25"/>
      <c r="C11" s="13"/>
      <c r="D11" s="25"/>
      <c r="E11" s="31">
        <v>320000</v>
      </c>
      <c r="F11" s="32"/>
      <c r="G11" s="31">
        <v>306706.39193</v>
      </c>
      <c r="H11" s="32"/>
      <c r="I11" s="31">
        <v>270268</v>
      </c>
      <c r="J11" s="32"/>
      <c r="K11" s="31">
        <v>32000</v>
      </c>
      <c r="L11" s="32"/>
      <c r="M11" s="31">
        <v>161587</v>
      </c>
      <c r="N11" s="32"/>
      <c r="O11" s="31">
        <f aca="true" t="shared" si="0" ref="O11:O16">SUM(E11:M11)</f>
        <v>1090561.39193</v>
      </c>
    </row>
    <row r="12" spans="1:15" ht="20.25">
      <c r="A12" s="30" t="s">
        <v>19</v>
      </c>
      <c r="B12" s="25"/>
      <c r="C12" s="13">
        <v>14</v>
      </c>
      <c r="D12" s="25"/>
      <c r="E12" s="31">
        <v>113287</v>
      </c>
      <c r="F12" s="32"/>
      <c r="G12" s="31">
        <v>169930</v>
      </c>
      <c r="H12" s="32"/>
      <c r="I12" s="31">
        <v>-270268</v>
      </c>
      <c r="J12" s="32"/>
      <c r="K12" s="31">
        <v>0</v>
      </c>
      <c r="L12" s="32"/>
      <c r="M12" s="31">
        <v>0</v>
      </c>
      <c r="N12" s="32"/>
      <c r="O12" s="31">
        <f t="shared" si="0"/>
        <v>12949</v>
      </c>
    </row>
    <row r="13" spans="1:15" ht="20.25">
      <c r="A13" s="24" t="s">
        <v>20</v>
      </c>
      <c r="B13" s="25"/>
      <c r="C13" s="13"/>
      <c r="D13" s="25"/>
      <c r="E13" s="31">
        <v>0</v>
      </c>
      <c r="F13" s="32"/>
      <c r="G13" s="31">
        <v>0</v>
      </c>
      <c r="H13" s="32"/>
      <c r="I13" s="31">
        <v>0</v>
      </c>
      <c r="J13" s="32"/>
      <c r="K13" s="31">
        <v>0</v>
      </c>
      <c r="L13" s="32"/>
      <c r="M13" s="31">
        <v>19935</v>
      </c>
      <c r="N13" s="32"/>
      <c r="O13" s="31">
        <f t="shared" si="0"/>
        <v>19935</v>
      </c>
    </row>
    <row r="14" spans="1:15" ht="20.25">
      <c r="A14" s="24" t="s">
        <v>15</v>
      </c>
      <c r="B14" s="25"/>
      <c r="C14" s="13">
        <v>12</v>
      </c>
      <c r="D14" s="25"/>
      <c r="E14" s="31">
        <v>0</v>
      </c>
      <c r="F14" s="32">
        <v>0</v>
      </c>
      <c r="G14" s="31">
        <v>0</v>
      </c>
      <c r="H14" s="32"/>
      <c r="I14" s="31">
        <v>0</v>
      </c>
      <c r="J14" s="32"/>
      <c r="K14" s="31">
        <v>3166</v>
      </c>
      <c r="L14" s="32"/>
      <c r="M14" s="31">
        <v>-3166</v>
      </c>
      <c r="N14" s="32"/>
      <c r="O14" s="31">
        <f t="shared" si="0"/>
        <v>0</v>
      </c>
    </row>
    <row r="15" spans="1:15" ht="20.25">
      <c r="A15" s="24" t="s">
        <v>21</v>
      </c>
      <c r="B15" s="25"/>
      <c r="C15" s="13">
        <v>13</v>
      </c>
      <c r="D15" s="25"/>
      <c r="E15" s="31">
        <v>0</v>
      </c>
      <c r="F15" s="32"/>
      <c r="G15" s="31">
        <v>0</v>
      </c>
      <c r="H15" s="32"/>
      <c r="I15" s="31">
        <v>0</v>
      </c>
      <c r="J15" s="32"/>
      <c r="K15" s="31">
        <v>0</v>
      </c>
      <c r="L15" s="32"/>
      <c r="M15" s="31">
        <v>-25997</v>
      </c>
      <c r="N15" s="32"/>
      <c r="O15" s="31">
        <f t="shared" si="0"/>
        <v>-25997</v>
      </c>
    </row>
    <row r="16" spans="1:15" ht="21" thickBot="1">
      <c r="A16" s="24" t="s">
        <v>22</v>
      </c>
      <c r="B16" s="25"/>
      <c r="C16" s="13"/>
      <c r="D16" s="25"/>
      <c r="E16" s="33">
        <f>SUM(E11:E13)</f>
        <v>433287</v>
      </c>
      <c r="G16" s="33">
        <f>SUM(G11:G13)</f>
        <v>476636.39193</v>
      </c>
      <c r="I16" s="33">
        <f>SUM(I11:I13)</f>
        <v>0</v>
      </c>
      <c r="K16" s="33">
        <f>SUM(K11:K15)</f>
        <v>35166</v>
      </c>
      <c r="M16" s="33">
        <f>SUM(M11:M15)</f>
        <v>152359</v>
      </c>
      <c r="O16" s="33">
        <f t="shared" si="0"/>
        <v>1097448.39193</v>
      </c>
    </row>
    <row r="17" spans="1:15" ht="21" thickTop="1">
      <c r="A17" s="25"/>
      <c r="B17" s="25"/>
      <c r="C17" s="13"/>
      <c r="D17" s="2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0.25">
      <c r="A18" s="30" t="s">
        <v>23</v>
      </c>
      <c r="B18" s="25"/>
      <c r="C18" s="13"/>
      <c r="D18" s="25"/>
      <c r="E18" s="31">
        <v>448000</v>
      </c>
      <c r="F18" s="32"/>
      <c r="G18" s="31">
        <v>498706</v>
      </c>
      <c r="H18" s="32"/>
      <c r="I18" s="31">
        <v>0</v>
      </c>
      <c r="J18" s="32"/>
      <c r="K18" s="31">
        <v>35166</v>
      </c>
      <c r="L18" s="32"/>
      <c r="M18" s="31">
        <v>185293</v>
      </c>
      <c r="N18" s="32"/>
      <c r="O18" s="31">
        <f>SUM(E18:M18)</f>
        <v>1167165</v>
      </c>
    </row>
    <row r="19" spans="1:15" ht="20.25">
      <c r="A19" s="24" t="s">
        <v>24</v>
      </c>
      <c r="B19" s="25"/>
      <c r="C19" s="13"/>
      <c r="D19" s="25"/>
      <c r="E19" s="31">
        <v>0</v>
      </c>
      <c r="F19" s="32"/>
      <c r="G19" s="31">
        <v>0</v>
      </c>
      <c r="H19" s="32"/>
      <c r="I19" s="31">
        <v>0</v>
      </c>
      <c r="J19" s="32"/>
      <c r="K19" s="31">
        <v>0</v>
      </c>
      <c r="L19" s="32"/>
      <c r="M19" s="31">
        <v>-33347</v>
      </c>
      <c r="N19" s="32"/>
      <c r="O19" s="31">
        <f>SUM(E19:M19)</f>
        <v>-33347</v>
      </c>
    </row>
    <row r="20" spans="1:15" ht="21" thickBot="1">
      <c r="A20" s="24" t="s">
        <v>21</v>
      </c>
      <c r="B20" s="25"/>
      <c r="C20" s="13">
        <v>13</v>
      </c>
      <c r="D20" s="25"/>
      <c r="E20" s="31">
        <v>0</v>
      </c>
      <c r="F20" s="32"/>
      <c r="G20" s="31">
        <v>0</v>
      </c>
      <c r="H20" s="32"/>
      <c r="I20" s="31">
        <v>0</v>
      </c>
      <c r="J20" s="32"/>
      <c r="K20" s="31">
        <v>0</v>
      </c>
      <c r="L20" s="32"/>
      <c r="M20" s="35">
        <v>-8960</v>
      </c>
      <c r="N20" s="32"/>
      <c r="O20" s="31">
        <f>SUM(E20:M20)</f>
        <v>-8960</v>
      </c>
    </row>
    <row r="21" spans="1:15" ht="21.75" thickBot="1" thickTop="1">
      <c r="A21" s="24" t="s">
        <v>25</v>
      </c>
      <c r="B21" s="25"/>
      <c r="C21" s="13"/>
      <c r="D21" s="25"/>
      <c r="E21" s="33">
        <f>SUM(E18:E20)</f>
        <v>448000</v>
      </c>
      <c r="G21" s="33">
        <f>SUM(G18:G20)</f>
        <v>498706</v>
      </c>
      <c r="I21" s="33">
        <f>SUM(I18:I20)</f>
        <v>0</v>
      </c>
      <c r="K21" s="33">
        <f>SUM(K18:K20)</f>
        <v>35166</v>
      </c>
      <c r="M21" s="33">
        <f>SUM(M18:M20)</f>
        <v>142986</v>
      </c>
      <c r="O21" s="33">
        <f>SUM(E21+G21+K21+M21)</f>
        <v>1124858</v>
      </c>
    </row>
    <row r="22" spans="1:15" ht="21" thickTop="1">
      <c r="A22" s="36"/>
      <c r="B22" s="36"/>
      <c r="C22" s="37"/>
      <c r="D22" s="36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20.25">
      <c r="A23" s="39" t="s">
        <v>26</v>
      </c>
      <c r="C23" s="37"/>
      <c r="D23" s="36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2:15" ht="20.25">
      <c r="B24" s="40"/>
      <c r="C24" s="13"/>
      <c r="D24" s="40"/>
      <c r="E24" s="40"/>
      <c r="F24" s="41"/>
      <c r="G24" s="41"/>
      <c r="H24" s="41"/>
      <c r="I24" s="41"/>
      <c r="J24" s="41"/>
      <c r="K24" s="41"/>
      <c r="L24" s="41"/>
      <c r="M24" s="40"/>
      <c r="N24" s="40"/>
      <c r="O24" s="42"/>
    </row>
    <row r="25" spans="1:15" ht="20.25">
      <c r="A25" s="43"/>
      <c r="B25" s="43"/>
      <c r="C25" s="44"/>
      <c r="D25" s="43"/>
      <c r="E25" s="25"/>
      <c r="F25" s="44"/>
      <c r="G25" s="44"/>
      <c r="H25" s="44"/>
      <c r="I25" s="44"/>
      <c r="J25" s="44"/>
      <c r="K25" s="44"/>
      <c r="L25" s="44"/>
      <c r="M25" s="25"/>
      <c r="O25" s="45"/>
    </row>
    <row r="26" spans="1:15" ht="20.25">
      <c r="A26" s="25"/>
      <c r="B26" s="25"/>
      <c r="C26" s="13"/>
      <c r="D26" s="2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20.25">
      <c r="A27" s="13"/>
      <c r="B27" s="13"/>
      <c r="C27" s="13"/>
      <c r="D27" s="13"/>
      <c r="E27" s="14"/>
      <c r="F27" s="15"/>
      <c r="G27" s="15"/>
      <c r="H27" s="15"/>
      <c r="I27" s="15"/>
      <c r="J27" s="15"/>
      <c r="K27" s="15"/>
      <c r="L27" s="15"/>
      <c r="M27" s="18"/>
      <c r="N27" s="15"/>
      <c r="O27" s="18"/>
    </row>
    <row r="28" spans="1:15" ht="20.25">
      <c r="A28" s="13"/>
      <c r="B28" s="13"/>
      <c r="C28" s="13"/>
      <c r="D28" s="13"/>
      <c r="E28" s="14"/>
      <c r="F28" s="15"/>
      <c r="G28" s="15"/>
      <c r="H28" s="15"/>
      <c r="I28" s="15"/>
      <c r="J28" s="15"/>
      <c r="K28" s="15"/>
      <c r="L28" s="15"/>
      <c r="M28" s="18"/>
      <c r="N28" s="15"/>
      <c r="O28" s="18"/>
    </row>
    <row r="29" spans="1:15" ht="20.25">
      <c r="A29" s="13"/>
      <c r="B29" s="13"/>
      <c r="C29" s="13"/>
      <c r="D29" s="13"/>
      <c r="E29" s="14"/>
      <c r="F29" s="15"/>
      <c r="G29" s="15"/>
      <c r="H29" s="15"/>
      <c r="I29" s="15"/>
      <c r="J29" s="15"/>
      <c r="K29" s="15"/>
      <c r="L29" s="15"/>
      <c r="M29" s="18"/>
      <c r="N29" s="15"/>
      <c r="O29" s="18"/>
    </row>
    <row r="30" spans="1:15" ht="20.25">
      <c r="A30" s="25"/>
      <c r="B30" s="25"/>
      <c r="C30" s="13"/>
      <c r="D30" s="25"/>
      <c r="E30" s="25"/>
      <c r="M30" s="25"/>
      <c r="O30" s="25"/>
    </row>
    <row r="31" spans="1:15" ht="20.25">
      <c r="A31" s="25"/>
      <c r="B31" s="25"/>
      <c r="C31" s="13"/>
      <c r="D31" s="25"/>
      <c r="E31" s="25"/>
      <c r="M31" s="25"/>
      <c r="O31" s="25"/>
    </row>
    <row r="32" spans="1:15" ht="20.25">
      <c r="A32" s="25"/>
      <c r="B32" s="25"/>
      <c r="C32" s="13"/>
      <c r="D32" s="25"/>
      <c r="E32" s="25"/>
      <c r="M32" s="25"/>
      <c r="O32" s="25"/>
    </row>
    <row r="33" spans="1:15" ht="20.25">
      <c r="A33" s="25"/>
      <c r="B33" s="25"/>
      <c r="C33" s="13"/>
      <c r="D33" s="25"/>
      <c r="E33" s="25"/>
      <c r="M33" s="25"/>
      <c r="O33" s="25"/>
    </row>
    <row r="34" spans="1:15" ht="20.25">
      <c r="A34" s="25"/>
      <c r="B34" s="25"/>
      <c r="C34" s="13"/>
      <c r="D34" s="25"/>
      <c r="E34" s="25"/>
      <c r="M34" s="25"/>
      <c r="O34" s="25"/>
    </row>
    <row r="35" spans="1:15" ht="20.25">
      <c r="A35" s="25"/>
      <c r="B35" s="25"/>
      <c r="C35" s="13"/>
      <c r="D35" s="25"/>
      <c r="E35" s="25"/>
      <c r="M35" s="25"/>
      <c r="O35" s="25"/>
    </row>
    <row r="36" spans="1:15" ht="20.25">
      <c r="A36" s="25"/>
      <c r="B36" s="25"/>
      <c r="C36" s="13"/>
      <c r="D36" s="25"/>
      <c r="E36" s="25"/>
      <c r="M36" s="25"/>
      <c r="O36" s="25"/>
    </row>
    <row r="37" spans="1:15" ht="20.25">
      <c r="A37" s="25"/>
      <c r="B37" s="25"/>
      <c r="C37" s="13"/>
      <c r="D37" s="25"/>
      <c r="E37" s="25"/>
      <c r="M37" s="25"/>
      <c r="O37" s="25"/>
    </row>
    <row r="38" spans="1:15" ht="20.25">
      <c r="A38" s="25"/>
      <c r="B38" s="25"/>
      <c r="C38" s="13"/>
      <c r="D38" s="25"/>
      <c r="E38" s="25"/>
      <c r="M38" s="25"/>
      <c r="O38" s="25"/>
    </row>
    <row r="39" spans="1:15" ht="20.25">
      <c r="A39" s="25"/>
      <c r="B39" s="25"/>
      <c r="C39" s="13"/>
      <c r="D39" s="25"/>
      <c r="E39" s="25"/>
      <c r="M39" s="25"/>
      <c r="O39" s="25"/>
    </row>
    <row r="40" spans="1:15" ht="20.25">
      <c r="A40" s="25"/>
      <c r="B40" s="25"/>
      <c r="C40" s="13"/>
      <c r="D40" s="25"/>
      <c r="E40" s="25"/>
      <c r="M40" s="25"/>
      <c r="O40" s="25"/>
    </row>
    <row r="41" spans="1:15" ht="20.25">
      <c r="A41" s="25"/>
      <c r="B41" s="25"/>
      <c r="C41" s="13"/>
      <c r="D41" s="25"/>
      <c r="E41" s="25"/>
      <c r="M41" s="25"/>
      <c r="O41" s="25"/>
    </row>
    <row r="42" spans="1:15" ht="20.25">
      <c r="A42" s="25"/>
      <c r="B42" s="25"/>
      <c r="C42" s="13"/>
      <c r="D42" s="25"/>
      <c r="E42" s="25"/>
      <c r="M42" s="25"/>
      <c r="O42" s="25"/>
    </row>
    <row r="43" spans="1:15" ht="20.25">
      <c r="A43" s="25"/>
      <c r="B43" s="25"/>
      <c r="C43" s="13"/>
      <c r="D43" s="25"/>
      <c r="E43" s="25"/>
      <c r="M43" s="25"/>
      <c r="O43" s="25"/>
    </row>
    <row r="44" spans="1:15" ht="20.25">
      <c r="A44" s="25"/>
      <c r="B44" s="25"/>
      <c r="C44" s="13"/>
      <c r="D44" s="25"/>
      <c r="E44" s="25"/>
      <c r="M44" s="25"/>
      <c r="O44" s="25"/>
    </row>
    <row r="45" spans="1:15" ht="20.25">
      <c r="A45" s="25"/>
      <c r="B45" s="25"/>
      <c r="C45" s="13"/>
      <c r="D45" s="25"/>
      <c r="E45" s="25"/>
      <c r="M45" s="25"/>
      <c r="O45" s="25"/>
    </row>
    <row r="46" spans="1:15" ht="20.25">
      <c r="A46" s="25"/>
      <c r="B46" s="25"/>
      <c r="C46" s="13"/>
      <c r="D46" s="25"/>
      <c r="E46" s="25"/>
      <c r="M46" s="25"/>
      <c r="O46" s="25"/>
    </row>
    <row r="47" spans="1:15" ht="20.25">
      <c r="A47" s="25"/>
      <c r="B47" s="25"/>
      <c r="C47" s="13"/>
      <c r="D47" s="25"/>
      <c r="E47" s="25"/>
      <c r="M47" s="25"/>
      <c r="O47" s="25"/>
    </row>
    <row r="48" spans="1:15" ht="20.25">
      <c r="A48" s="25"/>
      <c r="B48" s="25"/>
      <c r="C48" s="13"/>
      <c r="D48" s="25"/>
      <c r="E48" s="25"/>
      <c r="M48" s="25"/>
      <c r="O48" s="25"/>
    </row>
    <row r="49" spans="1:15" ht="20.25">
      <c r="A49" s="25"/>
      <c r="B49" s="25"/>
      <c r="C49" s="13"/>
      <c r="D49" s="25"/>
      <c r="E49" s="25"/>
      <c r="M49" s="25"/>
      <c r="O49" s="25"/>
    </row>
    <row r="50" spans="1:15" ht="20.25">
      <c r="A50" s="25"/>
      <c r="B50" s="25"/>
      <c r="C50" s="13"/>
      <c r="D50" s="25"/>
      <c r="E50" s="25"/>
      <c r="M50" s="25"/>
      <c r="O50" s="25"/>
    </row>
    <row r="51" spans="1:15" ht="20.25">
      <c r="A51" s="25"/>
      <c r="B51" s="25"/>
      <c r="C51" s="13"/>
      <c r="D51" s="25"/>
      <c r="E51" s="25"/>
      <c r="M51" s="25"/>
      <c r="O51" s="25"/>
    </row>
    <row r="52" spans="1:15" ht="20.25">
      <c r="A52" s="25"/>
      <c r="B52" s="25"/>
      <c r="C52" s="13"/>
      <c r="D52" s="25"/>
      <c r="E52" s="25"/>
      <c r="M52" s="25"/>
      <c r="O52" s="25"/>
    </row>
    <row r="53" spans="1:15" ht="20.25">
      <c r="A53" s="25"/>
      <c r="B53" s="25"/>
      <c r="C53" s="13"/>
      <c r="D53" s="25"/>
      <c r="E53" s="25"/>
      <c r="M53" s="25"/>
      <c r="O53" s="25"/>
    </row>
    <row r="54" spans="1:15" ht="20.25">
      <c r="A54" s="25"/>
      <c r="B54" s="25"/>
      <c r="C54" s="13"/>
      <c r="D54" s="25"/>
      <c r="E54" s="25"/>
      <c r="M54" s="25"/>
      <c r="O54" s="25"/>
    </row>
    <row r="55" spans="1:15" ht="20.25">
      <c r="A55" s="25"/>
      <c r="B55" s="25"/>
      <c r="C55" s="13"/>
      <c r="D55" s="25"/>
      <c r="E55" s="25"/>
      <c r="M55" s="25"/>
      <c r="O55" s="25"/>
    </row>
    <row r="56" spans="1:15" ht="20.25">
      <c r="A56" s="25"/>
      <c r="B56" s="25"/>
      <c r="C56" s="13"/>
      <c r="D56" s="25"/>
      <c r="E56" s="25"/>
      <c r="M56" s="25"/>
      <c r="O56" s="25"/>
    </row>
    <row r="57" spans="1:15" ht="20.25">
      <c r="A57" s="25"/>
      <c r="B57" s="25"/>
      <c r="C57" s="13"/>
      <c r="D57" s="25"/>
      <c r="E57" s="25"/>
      <c r="M57" s="25"/>
      <c r="O57" s="25"/>
    </row>
    <row r="58" spans="1:15" ht="20.25">
      <c r="A58" s="25"/>
      <c r="B58" s="25"/>
      <c r="C58" s="13"/>
      <c r="D58" s="25"/>
      <c r="E58" s="25"/>
      <c r="M58" s="25"/>
      <c r="O58" s="25"/>
    </row>
    <row r="59" spans="1:15" ht="20.25">
      <c r="A59" s="25"/>
      <c r="B59" s="25"/>
      <c r="C59" s="13"/>
      <c r="D59" s="25"/>
      <c r="E59" s="25"/>
      <c r="M59" s="25"/>
      <c r="O59" s="25"/>
    </row>
    <row r="60" spans="1:15" ht="20.25">
      <c r="A60" s="25"/>
      <c r="B60" s="25"/>
      <c r="C60" s="13"/>
      <c r="D60" s="25"/>
      <c r="E60" s="25"/>
      <c r="M60" s="25"/>
      <c r="O60" s="25"/>
    </row>
    <row r="61" spans="1:15" ht="20.25">
      <c r="A61" s="25"/>
      <c r="B61" s="25"/>
      <c r="C61" s="13"/>
      <c r="D61" s="25"/>
      <c r="E61" s="25"/>
      <c r="M61" s="25"/>
      <c r="O61" s="25"/>
    </row>
    <row r="62" spans="1:15" ht="20.25">
      <c r="A62" s="25"/>
      <c r="B62" s="25"/>
      <c r="C62" s="13"/>
      <c r="D62" s="25"/>
      <c r="E62" s="25"/>
      <c r="M62" s="25"/>
      <c r="O62" s="25"/>
    </row>
    <row r="63" spans="1:15" ht="20.25">
      <c r="A63" s="25"/>
      <c r="B63" s="25"/>
      <c r="C63" s="13"/>
      <c r="D63" s="25"/>
      <c r="E63" s="25"/>
      <c r="M63" s="25"/>
      <c r="O63" s="25"/>
    </row>
    <row r="64" spans="1:15" ht="20.25">
      <c r="A64" s="25"/>
      <c r="B64" s="25"/>
      <c r="C64" s="13"/>
      <c r="D64" s="25"/>
      <c r="E64" s="25"/>
      <c r="M64" s="25"/>
      <c r="O64" s="25"/>
    </row>
    <row r="65" spans="1:15" ht="20.25">
      <c r="A65" s="25"/>
      <c r="B65" s="25"/>
      <c r="C65" s="13"/>
      <c r="D65" s="25"/>
      <c r="E65" s="25"/>
      <c r="M65" s="25"/>
      <c r="O65" s="25"/>
    </row>
    <row r="66" spans="1:15" ht="20.25">
      <c r="A66" s="25"/>
      <c r="B66" s="25"/>
      <c r="C66" s="13"/>
      <c r="D66" s="25"/>
      <c r="E66" s="25"/>
      <c r="M66" s="25"/>
      <c r="O66" s="25"/>
    </row>
    <row r="67" spans="1:15" ht="20.25">
      <c r="A67" s="25"/>
      <c r="B67" s="25"/>
      <c r="C67" s="13"/>
      <c r="D67" s="25"/>
      <c r="E67" s="25"/>
      <c r="M67" s="25"/>
      <c r="O67" s="25"/>
    </row>
    <row r="68" spans="1:15" ht="20.25">
      <c r="A68" s="25"/>
      <c r="B68" s="25"/>
      <c r="C68" s="13"/>
      <c r="D68" s="25"/>
      <c r="E68" s="25"/>
      <c r="M68" s="25"/>
      <c r="O68" s="25"/>
    </row>
    <row r="69" spans="1:15" ht="20.25">
      <c r="A69" s="25"/>
      <c r="B69" s="25"/>
      <c r="C69" s="13"/>
      <c r="D69" s="25"/>
      <c r="E69" s="25"/>
      <c r="M69" s="25"/>
      <c r="O69" s="25"/>
    </row>
    <row r="70" spans="1:15" ht="20.25">
      <c r="A70" s="25"/>
      <c r="B70" s="25"/>
      <c r="C70" s="13"/>
      <c r="D70" s="25"/>
      <c r="E70" s="25"/>
      <c r="M70" s="25"/>
      <c r="O70" s="25"/>
    </row>
    <row r="71" spans="1:15" ht="20.25">
      <c r="A71" s="25"/>
      <c r="B71" s="25"/>
      <c r="C71" s="13"/>
      <c r="D71" s="25"/>
      <c r="E71" s="25"/>
      <c r="M71" s="25"/>
      <c r="O71" s="25"/>
    </row>
    <row r="72" spans="1:15" ht="20.25">
      <c r="A72" s="25"/>
      <c r="B72" s="25"/>
      <c r="C72" s="13"/>
      <c r="D72" s="25"/>
      <c r="E72" s="25"/>
      <c r="M72" s="25"/>
      <c r="O72" s="25"/>
    </row>
    <row r="73" spans="1:15" ht="20.25">
      <c r="A73" s="25"/>
      <c r="B73" s="25"/>
      <c r="C73" s="13"/>
      <c r="D73" s="25"/>
      <c r="E73" s="25"/>
      <c r="M73" s="25"/>
      <c r="O73" s="25"/>
    </row>
    <row r="74" spans="1:15" ht="20.25">
      <c r="A74" s="25"/>
      <c r="B74" s="25"/>
      <c r="C74" s="13"/>
      <c r="D74" s="25"/>
      <c r="E74" s="25"/>
      <c r="M74" s="25"/>
      <c r="O74" s="25"/>
    </row>
    <row r="75" spans="1:15" ht="20.25">
      <c r="A75" s="25"/>
      <c r="B75" s="25"/>
      <c r="C75" s="13"/>
      <c r="D75" s="25"/>
      <c r="E75" s="25"/>
      <c r="M75" s="25"/>
      <c r="O75" s="25"/>
    </row>
    <row r="76" spans="1:15" ht="20.25">
      <c r="A76" s="25"/>
      <c r="B76" s="25"/>
      <c r="C76" s="13"/>
      <c r="D76" s="25"/>
      <c r="E76" s="25"/>
      <c r="M76" s="25"/>
      <c r="O76" s="25"/>
    </row>
    <row r="77" spans="1:15" ht="20.25">
      <c r="A77" s="25"/>
      <c r="B77" s="25"/>
      <c r="C77" s="13"/>
      <c r="D77" s="25"/>
      <c r="E77" s="25"/>
      <c r="M77" s="25"/>
      <c r="O77" s="25"/>
    </row>
    <row r="78" spans="1:15" ht="20.25">
      <c r="A78" s="25"/>
      <c r="B78" s="25"/>
      <c r="C78" s="13"/>
      <c r="D78" s="25"/>
      <c r="E78" s="25"/>
      <c r="M78" s="25"/>
      <c r="O78" s="25"/>
    </row>
    <row r="79" spans="1:15" ht="20.25">
      <c r="A79" s="25"/>
      <c r="B79" s="25"/>
      <c r="C79" s="13"/>
      <c r="D79" s="25"/>
      <c r="E79" s="25"/>
      <c r="M79" s="25"/>
      <c r="O79" s="25"/>
    </row>
    <row r="80" spans="1:15" ht="20.25">
      <c r="A80" s="25"/>
      <c r="B80" s="25"/>
      <c r="C80" s="13"/>
      <c r="D80" s="25"/>
      <c r="E80" s="25"/>
      <c r="M80" s="25"/>
      <c r="O80" s="25"/>
    </row>
    <row r="81" spans="1:15" ht="20.25">
      <c r="A81" s="25"/>
      <c r="B81" s="25"/>
      <c r="C81" s="13"/>
      <c r="D81" s="25"/>
      <c r="E81" s="25"/>
      <c r="M81" s="25"/>
      <c r="O81" s="25"/>
    </row>
    <row r="82" spans="1:15" ht="20.25">
      <c r="A82" s="25"/>
      <c r="B82" s="25"/>
      <c r="C82" s="13"/>
      <c r="D82" s="25"/>
      <c r="E82" s="25"/>
      <c r="M82" s="25"/>
      <c r="O82" s="25"/>
    </row>
    <row r="83" spans="1:15" ht="20.25">
      <c r="A83" s="25"/>
      <c r="B83" s="25"/>
      <c r="C83" s="13"/>
      <c r="D83" s="25"/>
      <c r="E83" s="25"/>
      <c r="M83" s="25"/>
      <c r="O83" s="25"/>
    </row>
    <row r="84" spans="1:15" ht="20.25">
      <c r="A84" s="25"/>
      <c r="B84" s="25"/>
      <c r="C84" s="13"/>
      <c r="D84" s="25"/>
      <c r="E84" s="25"/>
      <c r="M84" s="25"/>
      <c r="O84" s="25"/>
    </row>
    <row r="85" spans="1:15" ht="20.25">
      <c r="A85" s="25"/>
      <c r="B85" s="25"/>
      <c r="C85" s="13"/>
      <c r="D85" s="25"/>
      <c r="E85" s="25"/>
      <c r="M85" s="25"/>
      <c r="O85" s="25"/>
    </row>
    <row r="86" spans="1:15" ht="20.25">
      <c r="A86" s="25"/>
      <c r="B86" s="25"/>
      <c r="C86" s="13"/>
      <c r="D86" s="25"/>
      <c r="E86" s="25"/>
      <c r="M86" s="25"/>
      <c r="O86" s="25"/>
    </row>
    <row r="87" spans="1:15" ht="20.25">
      <c r="A87" s="25"/>
      <c r="B87" s="25"/>
      <c r="C87" s="13"/>
      <c r="D87" s="25"/>
      <c r="E87" s="25"/>
      <c r="M87" s="25"/>
      <c r="O87" s="25"/>
    </row>
    <row r="88" spans="1:15" ht="20.25">
      <c r="A88" s="25"/>
      <c r="B88" s="25"/>
      <c r="C88" s="13"/>
      <c r="D88" s="25"/>
      <c r="E88" s="25"/>
      <c r="M88" s="25"/>
      <c r="O88" s="25"/>
    </row>
    <row r="89" spans="1:15" ht="20.25">
      <c r="A89" s="25"/>
      <c r="B89" s="25"/>
      <c r="C89" s="13"/>
      <c r="D89" s="25"/>
      <c r="E89" s="25"/>
      <c r="M89" s="25"/>
      <c r="O89" s="25"/>
    </row>
    <row r="90" spans="1:15" ht="20.25">
      <c r="A90" s="25"/>
      <c r="B90" s="25"/>
      <c r="C90" s="13"/>
      <c r="D90" s="25"/>
      <c r="E90" s="25"/>
      <c r="M90" s="25"/>
      <c r="O90" s="25"/>
    </row>
    <row r="91" spans="1:15" ht="20.25">
      <c r="A91" s="25"/>
      <c r="B91" s="25"/>
      <c r="C91" s="13"/>
      <c r="D91" s="25"/>
      <c r="E91" s="25"/>
      <c r="M91" s="25"/>
      <c r="O91" s="25"/>
    </row>
    <row r="92" spans="1:15" ht="20.25">
      <c r="A92" s="25"/>
      <c r="B92" s="25"/>
      <c r="C92" s="13"/>
      <c r="D92" s="25"/>
      <c r="E92" s="25"/>
      <c r="M92" s="25"/>
      <c r="O92" s="25"/>
    </row>
    <row r="93" spans="1:15" ht="20.25">
      <c r="A93" s="25"/>
      <c r="B93" s="25"/>
      <c r="C93" s="13"/>
      <c r="D93" s="25"/>
      <c r="E93" s="25"/>
      <c r="M93" s="25"/>
      <c r="O93" s="25"/>
    </row>
    <row r="94" spans="1:15" ht="20.25">
      <c r="A94" s="25"/>
      <c r="B94" s="25"/>
      <c r="C94" s="13"/>
      <c r="D94" s="25"/>
      <c r="E94" s="25"/>
      <c r="M94" s="25"/>
      <c r="O94" s="25"/>
    </row>
    <row r="95" spans="1:15" ht="20.25">
      <c r="A95" s="25"/>
      <c r="B95" s="25"/>
      <c r="C95" s="13"/>
      <c r="D95" s="25"/>
      <c r="E95" s="25"/>
      <c r="M95" s="25"/>
      <c r="O95" s="25"/>
    </row>
    <row r="96" spans="1:15" ht="20.25">
      <c r="A96" s="25"/>
      <c r="B96" s="25"/>
      <c r="C96" s="13"/>
      <c r="D96" s="25"/>
      <c r="E96" s="25"/>
      <c r="M96" s="25"/>
      <c r="O96" s="25"/>
    </row>
    <row r="97" spans="1:15" ht="20.25">
      <c r="A97" s="25"/>
      <c r="B97" s="25"/>
      <c r="C97" s="13"/>
      <c r="D97" s="25"/>
      <c r="E97" s="25"/>
      <c r="M97" s="25"/>
      <c r="O97" s="25"/>
    </row>
    <row r="98" spans="1:15" ht="20.25">
      <c r="A98" s="25"/>
      <c r="B98" s="25"/>
      <c r="C98" s="13"/>
      <c r="D98" s="25"/>
      <c r="E98" s="25"/>
      <c r="M98" s="25"/>
      <c r="O98" s="25"/>
    </row>
    <row r="99" spans="1:15" ht="20.25">
      <c r="A99" s="25"/>
      <c r="B99" s="25"/>
      <c r="C99" s="13"/>
      <c r="D99" s="25"/>
      <c r="E99" s="25"/>
      <c r="M99" s="25"/>
      <c r="O99" s="25"/>
    </row>
    <row r="100" spans="1:15" ht="20.25">
      <c r="A100" s="25"/>
      <c r="B100" s="25"/>
      <c r="C100" s="13"/>
      <c r="D100" s="25"/>
      <c r="E100" s="25"/>
      <c r="M100" s="25"/>
      <c r="O100" s="25"/>
    </row>
    <row r="101" spans="1:15" ht="20.25">
      <c r="A101" s="25"/>
      <c r="B101" s="25"/>
      <c r="C101" s="13"/>
      <c r="D101" s="25"/>
      <c r="E101" s="25"/>
      <c r="M101" s="25"/>
      <c r="O101" s="25"/>
    </row>
    <row r="102" spans="1:15" ht="20.25">
      <c r="A102" s="25"/>
      <c r="B102" s="25"/>
      <c r="C102" s="13"/>
      <c r="D102" s="25"/>
      <c r="E102" s="25"/>
      <c r="M102" s="25"/>
      <c r="O102" s="25"/>
    </row>
    <row r="103" spans="1:15" ht="20.25">
      <c r="A103" s="25"/>
      <c r="B103" s="25"/>
      <c r="C103" s="13"/>
      <c r="D103" s="25"/>
      <c r="E103" s="25"/>
      <c r="M103" s="25"/>
      <c r="O103" s="25"/>
    </row>
    <row r="104" spans="1:15" ht="20.25">
      <c r="A104" s="25"/>
      <c r="B104" s="25"/>
      <c r="C104" s="13"/>
      <c r="D104" s="25"/>
      <c r="E104" s="25"/>
      <c r="M104" s="25"/>
      <c r="O104" s="25"/>
    </row>
  </sheetData>
  <mergeCells count="4">
    <mergeCell ref="A1:O1"/>
    <mergeCell ref="A2:O2"/>
    <mergeCell ref="A3:O3"/>
    <mergeCell ref="E6:O6"/>
  </mergeCells>
  <printOptions/>
  <pageMargins left="0.7874015748031497" right="0.3937007874015748" top="0.7874015748031497" bottom="0.3937007874015748" header="0.3937007874015748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Q13" sqref="Q13"/>
    </sheetView>
  </sheetViews>
  <sheetFormatPr defaultColWidth="9.140625" defaultRowHeight="12.75"/>
  <cols>
    <col min="1" max="3" width="2.7109375" style="51" customWidth="1"/>
    <col min="4" max="4" width="45.421875" style="51" customWidth="1"/>
    <col min="5" max="5" width="10.8515625" style="51" customWidth="1"/>
    <col min="6" max="6" width="13.8515625" style="58" customWidth="1"/>
    <col min="7" max="7" width="1.7109375" style="58" customWidth="1"/>
    <col min="8" max="8" width="14.421875" style="58" customWidth="1"/>
    <col min="9" max="16384" width="9.140625" style="2" customWidth="1"/>
  </cols>
  <sheetData>
    <row r="1" spans="1:8" ht="20.25">
      <c r="A1" s="47" t="s">
        <v>0</v>
      </c>
      <c r="B1" s="47"/>
      <c r="C1" s="47"/>
      <c r="D1" s="47"/>
      <c r="E1" s="47"/>
      <c r="F1" s="47"/>
      <c r="G1" s="47"/>
      <c r="H1" s="47"/>
    </row>
    <row r="2" spans="1:8" ht="20.25">
      <c r="A2" s="47" t="s">
        <v>27</v>
      </c>
      <c r="B2" s="47"/>
      <c r="C2" s="47"/>
      <c r="D2" s="47"/>
      <c r="E2" s="47"/>
      <c r="F2" s="47"/>
      <c r="G2" s="47"/>
      <c r="H2" s="47"/>
    </row>
    <row r="3" spans="1:8" ht="20.25">
      <c r="A3" s="48" t="s">
        <v>2</v>
      </c>
      <c r="B3" s="48"/>
      <c r="C3" s="48"/>
      <c r="D3" s="48"/>
      <c r="E3" s="48"/>
      <c r="F3" s="48"/>
      <c r="G3" s="48"/>
      <c r="H3" s="48"/>
    </row>
    <row r="4" spans="1:8" ht="20.25">
      <c r="A4" s="49"/>
      <c r="B4" s="49"/>
      <c r="C4" s="49"/>
      <c r="D4" s="49"/>
      <c r="E4" s="50"/>
      <c r="F4" s="50"/>
      <c r="G4" s="50"/>
      <c r="H4" s="6" t="s">
        <v>3</v>
      </c>
    </row>
    <row r="5" spans="1:8" ht="20.25">
      <c r="A5" s="49"/>
      <c r="B5" s="49"/>
      <c r="C5" s="49"/>
      <c r="D5" s="49"/>
      <c r="E5" s="50"/>
      <c r="F5" s="50"/>
      <c r="G5" s="50"/>
      <c r="H5" s="6" t="s">
        <v>4</v>
      </c>
    </row>
    <row r="6" spans="4:8" ht="20.25">
      <c r="D6" s="52"/>
      <c r="F6" s="53" t="s">
        <v>28</v>
      </c>
      <c r="G6" s="53"/>
      <c r="H6" s="53"/>
    </row>
    <row r="7" spans="4:8" ht="20.25">
      <c r="D7" s="39"/>
      <c r="E7" s="54"/>
      <c r="F7" s="55">
        <v>2008</v>
      </c>
      <c r="G7" s="56"/>
      <c r="H7" s="55">
        <v>2007</v>
      </c>
    </row>
    <row r="8" spans="1:5" ht="20.25">
      <c r="A8" s="51" t="s">
        <v>29</v>
      </c>
      <c r="E8" s="57"/>
    </row>
    <row r="9" spans="2:8" ht="20.25">
      <c r="B9" s="39" t="s">
        <v>30</v>
      </c>
      <c r="E9" s="57"/>
      <c r="F9" s="59">
        <v>-34828</v>
      </c>
      <c r="G9" s="60"/>
      <c r="H9" s="60">
        <v>23084</v>
      </c>
    </row>
    <row r="10" spans="2:8" ht="20.25">
      <c r="B10" s="39" t="s">
        <v>31</v>
      </c>
      <c r="E10" s="57"/>
      <c r="F10" s="61"/>
      <c r="G10" s="60"/>
      <c r="H10" s="60"/>
    </row>
    <row r="11" spans="3:8" ht="20.25">
      <c r="C11" s="39" t="s">
        <v>32</v>
      </c>
      <c r="E11" s="57"/>
      <c r="F11" s="59">
        <v>40443</v>
      </c>
      <c r="G11" s="60"/>
      <c r="H11" s="60">
        <v>21781</v>
      </c>
    </row>
    <row r="12" spans="3:8" ht="20.25">
      <c r="C12" s="39" t="s">
        <v>33</v>
      </c>
      <c r="E12" s="57"/>
      <c r="F12" s="59">
        <v>180</v>
      </c>
      <c r="G12" s="60"/>
      <c r="H12" s="60">
        <v>189</v>
      </c>
    </row>
    <row r="13" spans="3:8" ht="20.25">
      <c r="C13" s="39" t="s">
        <v>34</v>
      </c>
      <c r="E13" s="57"/>
      <c r="F13" s="59">
        <v>2758</v>
      </c>
      <c r="G13" s="60"/>
      <c r="H13" s="60">
        <v>8875</v>
      </c>
    </row>
    <row r="14" spans="3:8" ht="20.25">
      <c r="C14" s="39" t="s">
        <v>35</v>
      </c>
      <c r="E14" s="57"/>
      <c r="F14" s="59">
        <v>-6057</v>
      </c>
      <c r="G14" s="60"/>
      <c r="H14" s="60">
        <v>-106</v>
      </c>
    </row>
    <row r="15" spans="3:8" ht="20.25">
      <c r="C15" s="39" t="s">
        <v>36</v>
      </c>
      <c r="E15" s="57"/>
      <c r="F15" s="59">
        <v>1300</v>
      </c>
      <c r="G15" s="60"/>
      <c r="H15" s="60">
        <v>-332</v>
      </c>
    </row>
    <row r="16" spans="3:8" ht="20.25">
      <c r="C16" s="51" t="s">
        <v>37</v>
      </c>
      <c r="E16" s="57"/>
      <c r="F16" s="62">
        <v>44018</v>
      </c>
      <c r="G16" s="60"/>
      <c r="H16" s="63">
        <v>29589</v>
      </c>
    </row>
    <row r="17" spans="3:8" ht="20.25">
      <c r="C17" s="39"/>
      <c r="E17" s="57"/>
      <c r="F17" s="59">
        <f>SUM(F9:F16)</f>
        <v>47814</v>
      </c>
      <c r="G17" s="59"/>
      <c r="H17" s="59">
        <f>SUM(H9:H16)</f>
        <v>83080</v>
      </c>
    </row>
    <row r="18" spans="2:8" ht="20.25">
      <c r="B18" s="39" t="s">
        <v>38</v>
      </c>
      <c r="C18" s="2"/>
      <c r="E18" s="57"/>
      <c r="F18" s="2"/>
      <c r="G18" s="59"/>
      <c r="H18" s="2"/>
    </row>
    <row r="19" spans="3:8" ht="20.25">
      <c r="C19" s="39" t="s">
        <v>39</v>
      </c>
      <c r="E19" s="64"/>
      <c r="F19" s="59">
        <v>50091</v>
      </c>
      <c r="G19" s="60"/>
      <c r="H19" s="65">
        <v>-90775</v>
      </c>
    </row>
    <row r="20" spans="3:8" ht="20.25">
      <c r="C20" s="39" t="s">
        <v>40</v>
      </c>
      <c r="E20" s="64"/>
      <c r="F20" s="59">
        <v>-72345</v>
      </c>
      <c r="G20" s="60"/>
      <c r="H20" s="65">
        <v>-62114</v>
      </c>
    </row>
    <row r="21" spans="3:8" ht="20.25">
      <c r="C21" s="39" t="s">
        <v>41</v>
      </c>
      <c r="E21" s="64"/>
      <c r="F21" s="59">
        <v>-37347</v>
      </c>
      <c r="G21" s="60"/>
      <c r="H21" s="60">
        <v>-77730</v>
      </c>
    </row>
    <row r="22" spans="2:8" ht="20.25">
      <c r="B22" s="2"/>
      <c r="C22" s="39" t="s">
        <v>42</v>
      </c>
      <c r="D22" s="2"/>
      <c r="E22" s="64"/>
      <c r="F22" s="59">
        <v>0</v>
      </c>
      <c r="G22" s="60"/>
      <c r="H22" s="60">
        <v>-4</v>
      </c>
    </row>
    <row r="23" spans="3:8" ht="20.25">
      <c r="C23" s="39" t="s">
        <v>43</v>
      </c>
      <c r="E23" s="64"/>
      <c r="F23" s="59">
        <v>-8672</v>
      </c>
      <c r="G23" s="60"/>
      <c r="H23" s="60">
        <v>-10778</v>
      </c>
    </row>
    <row r="24" spans="3:8" ht="20.25">
      <c r="C24" s="39" t="s">
        <v>44</v>
      </c>
      <c r="E24" s="64"/>
      <c r="F24" s="59">
        <v>29822</v>
      </c>
      <c r="G24" s="60"/>
      <c r="H24" s="66">
        <v>-13654</v>
      </c>
    </row>
    <row r="25" spans="3:8" ht="20.25">
      <c r="C25" s="39" t="s">
        <v>45</v>
      </c>
      <c r="E25" s="64"/>
      <c r="F25" s="59">
        <v>1</v>
      </c>
      <c r="G25" s="60"/>
      <c r="H25" s="66">
        <v>0</v>
      </c>
    </row>
    <row r="26" spans="2:8" ht="20.25">
      <c r="B26" s="51" t="s">
        <v>46</v>
      </c>
      <c r="C26" s="2"/>
      <c r="D26" s="2"/>
      <c r="E26" s="64"/>
      <c r="F26" s="59">
        <v>-45206</v>
      </c>
      <c r="G26" s="66"/>
      <c r="H26" s="60">
        <v>-29775</v>
      </c>
    </row>
    <row r="27" spans="2:8" ht="20.25">
      <c r="B27" s="51" t="s">
        <v>47</v>
      </c>
      <c r="C27" s="2"/>
      <c r="D27" s="2"/>
      <c r="E27" s="64"/>
      <c r="F27" s="59">
        <v>-4876</v>
      </c>
      <c r="G27" s="60"/>
      <c r="H27" s="60">
        <v>-1050</v>
      </c>
    </row>
    <row r="28" spans="1:8" ht="20.25">
      <c r="A28" s="39" t="s">
        <v>48</v>
      </c>
      <c r="D28" s="2"/>
      <c r="E28" s="64"/>
      <c r="F28" s="67">
        <f>SUM(F17:F27)</f>
        <v>-40718</v>
      </c>
      <c r="G28" s="59"/>
      <c r="H28" s="67">
        <f>SUM(H17:H27)</f>
        <v>-202800</v>
      </c>
    </row>
    <row r="29" spans="1:6" ht="20.25">
      <c r="A29" s="51" t="s">
        <v>49</v>
      </c>
      <c r="F29" s="68"/>
    </row>
    <row r="30" spans="2:8" ht="20.25">
      <c r="B30" s="39" t="s">
        <v>50</v>
      </c>
      <c r="C30" s="2"/>
      <c r="F30" s="59">
        <v>-10</v>
      </c>
      <c r="G30" s="60"/>
      <c r="H30" s="69">
        <v>0</v>
      </c>
    </row>
    <row r="31" spans="2:8" ht="20.25">
      <c r="B31" s="39" t="s">
        <v>51</v>
      </c>
      <c r="C31" s="2"/>
      <c r="F31" s="59">
        <v>-125689</v>
      </c>
      <c r="G31" s="60"/>
      <c r="H31" s="69">
        <v>-160112</v>
      </c>
    </row>
    <row r="32" spans="2:8" ht="20.25">
      <c r="B32" s="39" t="s">
        <v>52</v>
      </c>
      <c r="C32" s="2"/>
      <c r="F32" s="59">
        <v>0</v>
      </c>
      <c r="G32" s="60"/>
      <c r="H32" s="69">
        <v>-36.31</v>
      </c>
    </row>
    <row r="33" spans="1:8" ht="20.25">
      <c r="A33" s="39" t="s">
        <v>53</v>
      </c>
      <c r="B33" s="2"/>
      <c r="D33" s="2"/>
      <c r="E33" s="64"/>
      <c r="F33" s="70">
        <f>SUM(F30:F32)</f>
        <v>-125699</v>
      </c>
      <c r="G33" s="60"/>
      <c r="H33" s="70">
        <f>SUM(H30:H32)</f>
        <v>-160148.31</v>
      </c>
    </row>
    <row r="34" spans="4:8" ht="20.25">
      <c r="D34" s="52"/>
      <c r="E34" s="64"/>
      <c r="F34" s="71"/>
      <c r="H34" s="71"/>
    </row>
    <row r="35" spans="4:8" ht="20.25">
      <c r="D35" s="52"/>
      <c r="E35" s="64"/>
      <c r="F35" s="71"/>
      <c r="H35" s="71"/>
    </row>
    <row r="36" spans="1:8" ht="20.25">
      <c r="A36" s="47" t="s">
        <v>0</v>
      </c>
      <c r="B36" s="47"/>
      <c r="C36" s="47"/>
      <c r="D36" s="47"/>
      <c r="E36" s="47"/>
      <c r="F36" s="47"/>
      <c r="G36" s="47"/>
      <c r="H36" s="47"/>
    </row>
    <row r="37" spans="1:8" ht="20.25">
      <c r="A37" s="47" t="s">
        <v>27</v>
      </c>
      <c r="B37" s="47"/>
      <c r="C37" s="47"/>
      <c r="D37" s="47"/>
      <c r="E37" s="47"/>
      <c r="F37" s="47"/>
      <c r="G37" s="47"/>
      <c r="H37" s="47"/>
    </row>
    <row r="38" spans="1:8" ht="20.25">
      <c r="A38" s="48" t="s">
        <v>2</v>
      </c>
      <c r="B38" s="48"/>
      <c r="C38" s="48"/>
      <c r="D38" s="48"/>
      <c r="E38" s="48"/>
      <c r="F38" s="48"/>
      <c r="G38" s="48"/>
      <c r="H38" s="48"/>
    </row>
    <row r="39" spans="1:8" ht="20.25">
      <c r="A39" s="49"/>
      <c r="B39" s="49"/>
      <c r="C39" s="49"/>
      <c r="D39" s="49"/>
      <c r="E39" s="50"/>
      <c r="F39" s="50"/>
      <c r="G39" s="50"/>
      <c r="H39" s="72" t="s">
        <v>3</v>
      </c>
    </row>
    <row r="40" spans="1:8" ht="20.25">
      <c r="A40" s="49"/>
      <c r="B40" s="49"/>
      <c r="C40" s="49"/>
      <c r="D40" s="49"/>
      <c r="E40" s="50"/>
      <c r="F40" s="50"/>
      <c r="G40" s="50"/>
      <c r="H40" s="72" t="s">
        <v>4</v>
      </c>
    </row>
    <row r="41" spans="4:8" ht="20.25">
      <c r="D41" s="52"/>
      <c r="F41" s="53" t="s">
        <v>28</v>
      </c>
      <c r="G41" s="53"/>
      <c r="H41" s="53"/>
    </row>
    <row r="42" spans="4:8" ht="20.25">
      <c r="D42" s="39"/>
      <c r="E42" s="54"/>
      <c r="F42" s="55">
        <v>2008</v>
      </c>
      <c r="G42" s="56"/>
      <c r="H42" s="55">
        <v>2007</v>
      </c>
    </row>
    <row r="43" ht="20.25">
      <c r="A43" s="51" t="s">
        <v>54</v>
      </c>
    </row>
    <row r="44" spans="2:8" ht="20.25">
      <c r="B44" s="39" t="s">
        <v>55</v>
      </c>
      <c r="F44" s="68"/>
      <c r="H44" s="73"/>
    </row>
    <row r="45" spans="2:8" ht="20.25">
      <c r="B45" s="39" t="s">
        <v>56</v>
      </c>
      <c r="E45" s="64"/>
      <c r="F45" s="59">
        <v>36483</v>
      </c>
      <c r="G45" s="59"/>
      <c r="H45" s="74">
        <v>150644</v>
      </c>
    </row>
    <row r="46" spans="2:8" ht="20.25">
      <c r="B46" s="39" t="s">
        <v>57</v>
      </c>
      <c r="E46" s="64"/>
      <c r="F46" s="59">
        <v>-35899</v>
      </c>
      <c r="G46" s="59"/>
      <c r="H46" s="74">
        <v>0</v>
      </c>
    </row>
    <row r="47" spans="2:8" ht="20.25">
      <c r="B47" s="39" t="s">
        <v>58</v>
      </c>
      <c r="E47" s="64"/>
      <c r="F47" s="59">
        <v>213592</v>
      </c>
      <c r="G47" s="59"/>
      <c r="H47" s="74">
        <v>-18521</v>
      </c>
    </row>
    <row r="48" spans="2:8" ht="20.25">
      <c r="B48" s="39" t="s">
        <v>59</v>
      </c>
      <c r="E48" s="64"/>
      <c r="F48" s="59">
        <v>-37587</v>
      </c>
      <c r="G48" s="59"/>
      <c r="H48" s="74">
        <v>0</v>
      </c>
    </row>
    <row r="49" spans="2:8" ht="20.25">
      <c r="B49" s="39" t="s">
        <v>60</v>
      </c>
      <c r="E49" s="64"/>
      <c r="F49" s="59">
        <v>-1331</v>
      </c>
      <c r="G49" s="59"/>
      <c r="H49" s="74">
        <v>-1248</v>
      </c>
    </row>
    <row r="50" spans="2:8" ht="20.25">
      <c r="B50" s="39" t="s">
        <v>61</v>
      </c>
      <c r="E50" s="64"/>
      <c r="F50" s="59">
        <v>0</v>
      </c>
      <c r="G50" s="59"/>
      <c r="H50" s="74">
        <v>12949</v>
      </c>
    </row>
    <row r="51" spans="2:8" ht="20.25">
      <c r="B51" s="39" t="s">
        <v>21</v>
      </c>
      <c r="E51" s="64"/>
      <c r="F51" s="59">
        <v>-8960</v>
      </c>
      <c r="G51" s="59"/>
      <c r="H51" s="74">
        <v>-25997</v>
      </c>
    </row>
    <row r="52" spans="4:8" ht="20.25">
      <c r="D52" s="39" t="s">
        <v>62</v>
      </c>
      <c r="E52" s="75"/>
      <c r="F52" s="67">
        <f>SUM(F45:F51)</f>
        <v>166298</v>
      </c>
      <c r="G52" s="59"/>
      <c r="H52" s="67">
        <f>SUM(H45:H51)</f>
        <v>117827</v>
      </c>
    </row>
    <row r="53" spans="1:8" ht="20.25">
      <c r="A53" s="51" t="s">
        <v>63</v>
      </c>
      <c r="E53" s="64"/>
      <c r="F53" s="59">
        <f>SUM(F28+F33+F52)</f>
        <v>-119</v>
      </c>
      <c r="G53" s="59"/>
      <c r="H53" s="59">
        <f>SUM(H28+H33+H52)</f>
        <v>-245121.31</v>
      </c>
    </row>
    <row r="54" spans="1:8" ht="20.25">
      <c r="A54" s="51" t="s">
        <v>64</v>
      </c>
      <c r="E54" s="64"/>
      <c r="F54" s="59">
        <v>1143.70984</v>
      </c>
      <c r="G54" s="59"/>
      <c r="H54" s="76">
        <v>273019.86409999995</v>
      </c>
    </row>
    <row r="55" spans="1:8" ht="21" thickBot="1">
      <c r="A55" s="51" t="s">
        <v>65</v>
      </c>
      <c r="E55" s="64"/>
      <c r="F55" s="77">
        <f>SUM(F53:F54)</f>
        <v>1024.70984</v>
      </c>
      <c r="G55" s="60"/>
      <c r="H55" s="77">
        <f>SUM(H53:H54)</f>
        <v>27898.55409999995</v>
      </c>
    </row>
    <row r="56" spans="4:8" ht="21" thickTop="1">
      <c r="D56" s="78"/>
      <c r="E56" s="79"/>
      <c r="F56" s="71"/>
      <c r="G56" s="71"/>
      <c r="H56" s="71"/>
    </row>
    <row r="57" spans="1:8" ht="20.25">
      <c r="A57" s="51" t="s">
        <v>66</v>
      </c>
      <c r="D57" s="80"/>
      <c r="E57" s="79"/>
      <c r="F57" s="71"/>
      <c r="G57" s="71"/>
      <c r="H57" s="71"/>
    </row>
    <row r="58" spans="2:8" ht="20.25">
      <c r="B58" s="51" t="s">
        <v>67</v>
      </c>
      <c r="D58" s="80"/>
      <c r="F58" s="58">
        <v>30</v>
      </c>
      <c r="H58" s="58">
        <v>30</v>
      </c>
    </row>
    <row r="59" spans="2:8" ht="20.25">
      <c r="B59" s="51" t="s">
        <v>68</v>
      </c>
      <c r="D59" s="80"/>
      <c r="F59" s="58">
        <v>70</v>
      </c>
      <c r="H59" s="58">
        <v>1744</v>
      </c>
    </row>
    <row r="60" spans="2:8" ht="20.25">
      <c r="B60" s="51" t="s">
        <v>69</v>
      </c>
      <c r="D60" s="78"/>
      <c r="F60" s="58">
        <v>925</v>
      </c>
      <c r="H60" s="58">
        <v>26125</v>
      </c>
    </row>
    <row r="61" spans="2:8" ht="21" thickBot="1">
      <c r="B61" s="51" t="s">
        <v>70</v>
      </c>
      <c r="F61" s="81">
        <f>SUM(F58:F60)</f>
        <v>1025</v>
      </c>
      <c r="H61" s="81">
        <f>SUM(H58:H60)</f>
        <v>27899</v>
      </c>
    </row>
    <row r="62" ht="21" thickTop="1"/>
    <row r="63" ht="22.5">
      <c r="A63" s="82" t="s">
        <v>26</v>
      </c>
    </row>
  </sheetData>
  <mergeCells count="8">
    <mergeCell ref="A36:H36"/>
    <mergeCell ref="A37:H37"/>
    <mergeCell ref="A38:H38"/>
    <mergeCell ref="F41:H41"/>
    <mergeCell ref="A1:H1"/>
    <mergeCell ref="A2:H2"/>
    <mergeCell ref="A3:H3"/>
    <mergeCell ref="F6:H6"/>
  </mergeCells>
  <printOptions/>
  <pageMargins left="0.54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7">
      <selection activeCell="Q13" sqref="Q13"/>
    </sheetView>
  </sheetViews>
  <sheetFormatPr defaultColWidth="9.140625" defaultRowHeight="12.75"/>
  <cols>
    <col min="1" max="3" width="2.7109375" style="51" customWidth="1"/>
    <col min="4" max="4" width="37.140625" style="51" customWidth="1"/>
    <col min="5" max="5" width="5.57421875" style="51" bestFit="1" customWidth="1"/>
    <col min="6" max="6" width="0.85546875" style="51" customWidth="1"/>
    <col min="7" max="7" width="12.7109375" style="51" customWidth="1"/>
    <col min="8" max="8" width="0.85546875" style="51" customWidth="1"/>
    <col min="9" max="9" width="12.00390625" style="51" bestFit="1" customWidth="1"/>
    <col min="10" max="10" width="0.85546875" style="51" customWidth="1"/>
    <col min="11" max="11" width="12.00390625" style="51" bestFit="1" customWidth="1"/>
    <col min="12" max="12" width="0.85546875" style="51" customWidth="1"/>
    <col min="13" max="13" width="12.7109375" style="51" customWidth="1"/>
    <col min="14" max="16384" width="9.140625" style="2" customWidth="1"/>
  </cols>
  <sheetData>
    <row r="1" spans="1:13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0.25">
      <c r="A2" s="83" t="s">
        <v>71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0.25">
      <c r="A3" s="84" t="s">
        <v>72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2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3</v>
      </c>
    </row>
    <row r="5" spans="1:13" ht="2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4</v>
      </c>
    </row>
    <row r="6" spans="4:13" ht="20.25">
      <c r="D6" s="52"/>
      <c r="F6" s="85"/>
      <c r="G6" s="85"/>
      <c r="H6" s="85"/>
      <c r="I6" s="85"/>
      <c r="J6" s="86"/>
      <c r="K6" s="87" t="s">
        <v>28</v>
      </c>
      <c r="L6" s="87"/>
      <c r="M6" s="87"/>
    </row>
    <row r="7" spans="4:13" ht="20.25">
      <c r="D7" s="52"/>
      <c r="F7" s="85"/>
      <c r="G7" s="88" t="s">
        <v>73</v>
      </c>
      <c r="H7" s="88"/>
      <c r="I7" s="88"/>
      <c r="J7" s="85"/>
      <c r="K7" s="88" t="s">
        <v>74</v>
      </c>
      <c r="L7" s="88"/>
      <c r="M7" s="88"/>
    </row>
    <row r="8" spans="4:13" ht="20.25">
      <c r="D8" s="52"/>
      <c r="F8" s="85"/>
      <c r="G8" s="89" t="s">
        <v>75</v>
      </c>
      <c r="H8" s="89"/>
      <c r="I8" s="89"/>
      <c r="J8" s="85"/>
      <c r="K8" s="89" t="s">
        <v>75</v>
      </c>
      <c r="L8" s="89"/>
      <c r="M8" s="89"/>
    </row>
    <row r="9" spans="5:13" ht="20.25">
      <c r="E9" s="90" t="s">
        <v>11</v>
      </c>
      <c r="F9" s="91"/>
      <c r="G9" s="92">
        <v>2008</v>
      </c>
      <c r="H9" s="91"/>
      <c r="I9" s="92">
        <v>2007</v>
      </c>
      <c r="J9" s="91"/>
      <c r="K9" s="92">
        <v>2008</v>
      </c>
      <c r="L9" s="93"/>
      <c r="M9" s="92">
        <v>2007</v>
      </c>
    </row>
    <row r="10" spans="1:13" ht="20.25">
      <c r="A10" s="39"/>
      <c r="E10" s="94"/>
      <c r="F10" s="39"/>
      <c r="G10" s="39"/>
      <c r="H10" s="39"/>
      <c r="I10" s="39"/>
      <c r="J10" s="39"/>
      <c r="K10" s="39"/>
      <c r="L10" s="80"/>
      <c r="M10" s="95"/>
    </row>
    <row r="11" spans="1:13" ht="20.25">
      <c r="A11" s="51" t="s">
        <v>76</v>
      </c>
      <c r="G11" s="96">
        <v>165132</v>
      </c>
      <c r="I11" s="96">
        <v>281028</v>
      </c>
      <c r="K11" s="97">
        <v>326625</v>
      </c>
      <c r="M11" s="98">
        <v>456092</v>
      </c>
    </row>
    <row r="12" spans="1:13" ht="20.25">
      <c r="A12" s="51" t="s">
        <v>77</v>
      </c>
      <c r="E12" s="94"/>
      <c r="G12" s="99">
        <v>-113348</v>
      </c>
      <c r="I12" s="100">
        <v>-204628</v>
      </c>
      <c r="K12" s="101">
        <v>-239342</v>
      </c>
      <c r="M12" s="100">
        <v>-320414</v>
      </c>
    </row>
    <row r="13" spans="1:13" ht="20.25">
      <c r="A13" s="51" t="s">
        <v>78</v>
      </c>
      <c r="G13" s="102">
        <f>SUM(G11:G12)</f>
        <v>51784</v>
      </c>
      <c r="I13" s="102">
        <f>SUM(I11:I12)</f>
        <v>76400</v>
      </c>
      <c r="K13" s="103">
        <f>SUM(K11:K12)</f>
        <v>87283</v>
      </c>
      <c r="M13" s="102">
        <f>SUM(M11:M12)</f>
        <v>135678</v>
      </c>
    </row>
    <row r="14" spans="1:13" ht="20.25">
      <c r="A14" s="51" t="s">
        <v>79</v>
      </c>
      <c r="G14" s="104">
        <v>-6197</v>
      </c>
      <c r="I14" s="96">
        <v>627</v>
      </c>
      <c r="K14" s="103">
        <v>3717</v>
      </c>
      <c r="M14" s="31">
        <v>908</v>
      </c>
    </row>
    <row r="15" spans="1:13" ht="20.25">
      <c r="A15" s="51" t="s">
        <v>80</v>
      </c>
      <c r="G15" s="104">
        <v>3429</v>
      </c>
      <c r="I15" s="96">
        <v>2243</v>
      </c>
      <c r="K15" s="103">
        <v>9833</v>
      </c>
      <c r="M15" s="69">
        <v>3685</v>
      </c>
    </row>
    <row r="16" spans="1:13" ht="20.25">
      <c r="A16" s="51" t="s">
        <v>81</v>
      </c>
      <c r="C16" s="79"/>
      <c r="D16" s="80"/>
      <c r="E16" s="80"/>
      <c r="F16" s="79"/>
      <c r="G16" s="105">
        <v>-18059</v>
      </c>
      <c r="H16" s="79"/>
      <c r="I16" s="102">
        <v>-16919</v>
      </c>
      <c r="J16" s="79"/>
      <c r="K16" s="103">
        <v>-35001</v>
      </c>
      <c r="M16" s="102">
        <v>-24831</v>
      </c>
    </row>
    <row r="17" spans="1:13" ht="20.25">
      <c r="A17" s="51" t="s">
        <v>82</v>
      </c>
      <c r="C17" s="79"/>
      <c r="D17" s="79"/>
      <c r="E17" s="106"/>
      <c r="F17" s="79"/>
      <c r="G17" s="105">
        <v>-20547</v>
      </c>
      <c r="H17" s="79"/>
      <c r="I17" s="102">
        <v>-23609</v>
      </c>
      <c r="J17" s="79"/>
      <c r="K17" s="103">
        <v>-53305</v>
      </c>
      <c r="M17" s="102">
        <v>-51013</v>
      </c>
    </row>
    <row r="18" spans="1:13" ht="20.25">
      <c r="A18" s="51" t="s">
        <v>83</v>
      </c>
      <c r="G18" s="105">
        <v>0</v>
      </c>
      <c r="I18" s="102">
        <v>-8875</v>
      </c>
      <c r="K18" s="103">
        <v>-2759</v>
      </c>
      <c r="M18" s="102">
        <v>-8875</v>
      </c>
    </row>
    <row r="19" spans="1:13" ht="20.25">
      <c r="A19" s="51" t="s">
        <v>84</v>
      </c>
      <c r="G19" s="105">
        <v>-23731</v>
      </c>
      <c r="I19" s="102">
        <v>-14467</v>
      </c>
      <c r="K19" s="103">
        <v>-44198</v>
      </c>
      <c r="M19" s="102">
        <v>-29588</v>
      </c>
    </row>
    <row r="20" spans="1:13" ht="20.25">
      <c r="A20" s="107" t="s">
        <v>85</v>
      </c>
      <c r="G20" s="108">
        <v>-194</v>
      </c>
      <c r="I20" s="100">
        <v>-2754</v>
      </c>
      <c r="K20" s="103">
        <v>-398</v>
      </c>
      <c r="M20" s="102">
        <v>-2880</v>
      </c>
    </row>
    <row r="21" spans="1:13" ht="20.25">
      <c r="A21" s="39" t="s">
        <v>86</v>
      </c>
      <c r="E21" s="39"/>
      <c r="G21" s="109">
        <f>SUM(G13:G20)</f>
        <v>-13515</v>
      </c>
      <c r="I21" s="110">
        <f>SUM(I13:I20)</f>
        <v>12646</v>
      </c>
      <c r="K21" s="111">
        <f>SUM(K13:K20)</f>
        <v>-34828</v>
      </c>
      <c r="M21" s="110">
        <f>SUM(M13:M20)</f>
        <v>23084</v>
      </c>
    </row>
    <row r="22" spans="1:13" ht="20.25">
      <c r="A22" s="51" t="s">
        <v>87</v>
      </c>
      <c r="G22" s="108">
        <v>1481</v>
      </c>
      <c r="I22" s="102">
        <v>-2762</v>
      </c>
      <c r="K22" s="97">
        <v>1481</v>
      </c>
      <c r="M22" s="112">
        <v>-3149</v>
      </c>
    </row>
    <row r="23" spans="1:13" ht="21" thickBot="1">
      <c r="A23" s="39" t="s">
        <v>88</v>
      </c>
      <c r="E23" s="39"/>
      <c r="G23" s="113">
        <f>SUM(G21:G22)</f>
        <v>-12034</v>
      </c>
      <c r="I23" s="33">
        <f>SUM(I21:I22)</f>
        <v>9884</v>
      </c>
      <c r="K23" s="113">
        <f>SUM(K21:K22)</f>
        <v>-33347</v>
      </c>
      <c r="M23" s="33">
        <f>SUM(M21:M22)</f>
        <v>19935</v>
      </c>
    </row>
    <row r="24" spans="1:13" ht="21" thickTop="1">
      <c r="A24" s="39" t="s">
        <v>89</v>
      </c>
      <c r="E24" s="114" t="s">
        <v>90</v>
      </c>
      <c r="F24" s="16"/>
      <c r="G24" s="115">
        <f>SUM(G23/448000)</f>
        <v>-0.026861607142857142</v>
      </c>
      <c r="H24" s="16"/>
      <c r="I24" s="116">
        <f>SUM(I23/430783)</f>
        <v>0.0229442666029068</v>
      </c>
      <c r="J24" s="16"/>
      <c r="K24" s="115">
        <f>SUM(K23/448000)</f>
        <v>-0.07443526785714286</v>
      </c>
      <c r="L24" s="16"/>
      <c r="M24" s="116">
        <f>SUM(M23/430783)</f>
        <v>0.046276199385769635</v>
      </c>
    </row>
    <row r="25" spans="1:13" ht="20.25">
      <c r="A25" s="39" t="s">
        <v>91</v>
      </c>
      <c r="B25" s="39"/>
      <c r="C25" s="39"/>
      <c r="D25" s="39"/>
      <c r="E25" s="114">
        <v>15</v>
      </c>
      <c r="G25" s="117">
        <v>448000000</v>
      </c>
      <c r="I25" s="118">
        <v>433286775</v>
      </c>
      <c r="K25" s="119">
        <v>448000000</v>
      </c>
      <c r="L25" s="69"/>
      <c r="M25" s="117">
        <v>430783200</v>
      </c>
    </row>
    <row r="26" spans="4:13" ht="20.25">
      <c r="D26" s="39"/>
      <c r="E26" s="39"/>
      <c r="F26" s="39"/>
      <c r="G26" s="39"/>
      <c r="H26" s="39"/>
      <c r="I26" s="39"/>
      <c r="J26" s="39"/>
      <c r="K26" s="120"/>
      <c r="L26" s="120"/>
      <c r="M26" s="120"/>
    </row>
    <row r="27" spans="2:13" ht="20.25">
      <c r="B27" s="39" t="s">
        <v>26</v>
      </c>
      <c r="D27" s="39"/>
      <c r="E27" s="39"/>
      <c r="F27" s="39"/>
      <c r="G27" s="39"/>
      <c r="H27" s="39"/>
      <c r="I27" s="39"/>
      <c r="J27" s="39"/>
      <c r="K27" s="120"/>
      <c r="L27" s="120"/>
      <c r="M27" s="120"/>
    </row>
    <row r="28" spans="4:13" ht="20.25">
      <c r="D28" s="39"/>
      <c r="E28" s="39"/>
      <c r="F28" s="39"/>
      <c r="G28" s="39"/>
      <c r="H28" s="39"/>
      <c r="I28" s="39"/>
      <c r="J28" s="39"/>
      <c r="K28" s="120"/>
      <c r="L28" s="120"/>
      <c r="M28" s="120"/>
    </row>
    <row r="29" spans="4:13" ht="20.25">
      <c r="D29" s="39"/>
      <c r="E29" s="39"/>
      <c r="F29" s="39"/>
      <c r="G29" s="39"/>
      <c r="H29" s="39"/>
      <c r="I29" s="39"/>
      <c r="J29" s="39"/>
      <c r="K29" s="120"/>
      <c r="L29" s="120"/>
      <c r="M29" s="120"/>
    </row>
    <row r="30" spans="4:13" ht="20.25">
      <c r="D30" s="80"/>
      <c r="E30" s="80"/>
      <c r="F30" s="80"/>
      <c r="G30" s="80"/>
      <c r="H30" s="80"/>
      <c r="I30" s="80"/>
      <c r="J30" s="80"/>
      <c r="K30" s="121"/>
      <c r="L30" s="122"/>
      <c r="M30" s="121"/>
    </row>
    <row r="31" spans="4:13" ht="20.25">
      <c r="D31" s="79"/>
      <c r="E31" s="79"/>
      <c r="F31" s="79"/>
      <c r="G31" s="79"/>
      <c r="H31" s="79"/>
      <c r="I31" s="79"/>
      <c r="J31" s="79"/>
      <c r="K31" s="123"/>
      <c r="L31" s="124"/>
      <c r="M31" s="124"/>
    </row>
    <row r="32" spans="4:13" ht="20.25">
      <c r="D32" s="79"/>
      <c r="E32" s="79"/>
      <c r="F32" s="79"/>
      <c r="G32" s="79"/>
      <c r="H32" s="79"/>
      <c r="I32" s="79"/>
      <c r="J32" s="79"/>
      <c r="K32" s="124"/>
      <c r="L32" s="124"/>
      <c r="M32" s="124"/>
    </row>
  </sheetData>
  <mergeCells count="7">
    <mergeCell ref="K8:M8"/>
    <mergeCell ref="G7:I7"/>
    <mergeCell ref="G8:I8"/>
    <mergeCell ref="A1:M1"/>
    <mergeCell ref="A2:M2"/>
    <mergeCell ref="A3:M3"/>
    <mergeCell ref="K7:M7"/>
  </mergeCells>
  <printOptions horizontalCentered="1"/>
  <pageMargins left="0.57" right="0.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Q13" sqref="Q13"/>
    </sheetView>
  </sheetViews>
  <sheetFormatPr defaultColWidth="9.140625" defaultRowHeight="12.75"/>
  <cols>
    <col min="1" max="1" width="2.140625" style="126" customWidth="1"/>
    <col min="2" max="2" width="2.28125" style="126" customWidth="1"/>
    <col min="3" max="3" width="1.421875" style="126" customWidth="1"/>
    <col min="4" max="4" width="48.421875" style="126" customWidth="1"/>
    <col min="5" max="5" width="7.7109375" style="126" customWidth="1"/>
    <col min="6" max="6" width="1.28515625" style="153" customWidth="1"/>
    <col min="7" max="7" width="14.7109375" style="126" customWidth="1"/>
    <col min="8" max="8" width="1.7109375" style="126" customWidth="1"/>
    <col min="9" max="9" width="16.8515625" style="126" bestFit="1" customWidth="1"/>
    <col min="10" max="16384" width="9.140625" style="125" customWidth="1"/>
  </cols>
  <sheetData>
    <row r="1" spans="1:9" ht="2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0.25">
      <c r="A2" s="47" t="s">
        <v>92</v>
      </c>
      <c r="B2" s="47"/>
      <c r="C2" s="47"/>
      <c r="D2" s="47"/>
      <c r="E2" s="47"/>
      <c r="F2" s="47"/>
      <c r="G2" s="47"/>
      <c r="H2" s="47"/>
      <c r="I2" s="47"/>
    </row>
    <row r="3" spans="1:9" ht="20.25">
      <c r="A3" s="47" t="s">
        <v>93</v>
      </c>
      <c r="B3" s="47"/>
      <c r="C3" s="47"/>
      <c r="D3" s="47"/>
      <c r="E3" s="47"/>
      <c r="F3" s="47"/>
      <c r="G3" s="47"/>
      <c r="H3" s="47"/>
      <c r="I3" s="47"/>
    </row>
    <row r="4" spans="4:9" ht="20.25">
      <c r="D4" s="52"/>
      <c r="E4" s="52"/>
      <c r="F4" s="85"/>
      <c r="G4" s="89" t="s">
        <v>28</v>
      </c>
      <c r="H4" s="89"/>
      <c r="I4" s="89"/>
    </row>
    <row r="5" spans="6:9" ht="21" customHeight="1">
      <c r="F5" s="91"/>
      <c r="G5" s="127">
        <v>39629</v>
      </c>
      <c r="H5" s="128"/>
      <c r="I5" s="129">
        <v>39447</v>
      </c>
    </row>
    <row r="6" spans="5:9" ht="21" customHeight="1">
      <c r="E6" s="130"/>
      <c r="F6" s="91"/>
      <c r="G6" s="131" t="s">
        <v>3</v>
      </c>
      <c r="H6" s="132"/>
      <c r="I6" s="133"/>
    </row>
    <row r="7" spans="5:9" ht="20.25">
      <c r="E7" s="90" t="s">
        <v>11</v>
      </c>
      <c r="F7" s="91"/>
      <c r="G7" s="134" t="s">
        <v>4</v>
      </c>
      <c r="H7" s="132"/>
      <c r="I7" s="135" t="s">
        <v>94</v>
      </c>
    </row>
    <row r="8" spans="1:9" ht="20.25">
      <c r="A8" s="47" t="s">
        <v>132</v>
      </c>
      <c r="B8" s="136"/>
      <c r="C8" s="136"/>
      <c r="D8" s="136"/>
      <c r="E8" s="106"/>
      <c r="F8" s="91"/>
      <c r="G8" s="131"/>
      <c r="H8" s="132"/>
      <c r="I8" s="133"/>
    </row>
    <row r="9" spans="1:9" ht="20.25">
      <c r="A9" s="51" t="s">
        <v>95</v>
      </c>
      <c r="E9" s="51"/>
      <c r="F9" s="79"/>
      <c r="G9" s="137"/>
      <c r="H9" s="137"/>
      <c r="I9" s="138"/>
    </row>
    <row r="10" spans="2:9" ht="20.25">
      <c r="B10" s="39" t="s">
        <v>96</v>
      </c>
      <c r="E10" s="94"/>
      <c r="F10" s="80"/>
      <c r="G10" s="139">
        <v>1025</v>
      </c>
      <c r="H10" s="80"/>
      <c r="I10" s="139">
        <v>1143.70984</v>
      </c>
    </row>
    <row r="11" spans="2:9" ht="20.25">
      <c r="B11" s="39" t="s">
        <v>97</v>
      </c>
      <c r="E11" s="94" t="s">
        <v>98</v>
      </c>
      <c r="F11" s="80"/>
      <c r="G11" s="139">
        <v>865608</v>
      </c>
      <c r="H11" s="80"/>
      <c r="I11" s="139">
        <v>892163.9881199999</v>
      </c>
    </row>
    <row r="12" spans="2:9" ht="20.25">
      <c r="B12" s="39" t="s">
        <v>99</v>
      </c>
      <c r="E12" s="94"/>
      <c r="F12" s="80"/>
      <c r="G12" s="139">
        <v>727602</v>
      </c>
      <c r="H12" s="80"/>
      <c r="I12" s="139">
        <v>655257.5174199999</v>
      </c>
    </row>
    <row r="13" spans="2:9" ht="20.25">
      <c r="B13" s="51" t="s">
        <v>100</v>
      </c>
      <c r="E13" s="94"/>
      <c r="F13" s="80"/>
      <c r="G13" s="139">
        <v>44343</v>
      </c>
      <c r="H13" s="80"/>
      <c r="I13" s="139">
        <v>8952.10423</v>
      </c>
    </row>
    <row r="14" spans="2:9" ht="20.25">
      <c r="B14" s="51" t="s">
        <v>101</v>
      </c>
      <c r="D14" s="51"/>
      <c r="E14" s="94"/>
      <c r="F14" s="79"/>
      <c r="G14" s="140">
        <f>SUM(G10:G13)</f>
        <v>1638578</v>
      </c>
      <c r="H14" s="80"/>
      <c r="I14" s="140">
        <v>1557518.31961</v>
      </c>
    </row>
    <row r="15" spans="4:9" ht="20.25">
      <c r="D15" s="39"/>
      <c r="E15" s="94"/>
      <c r="F15" s="80"/>
      <c r="G15" s="141"/>
      <c r="H15" s="138"/>
      <c r="I15" s="142"/>
    </row>
    <row r="16" spans="1:9" ht="20.25">
      <c r="A16" s="51" t="s">
        <v>102</v>
      </c>
      <c r="E16" s="94"/>
      <c r="F16" s="79"/>
      <c r="G16" s="143"/>
      <c r="H16" s="138"/>
      <c r="I16" s="138"/>
    </row>
    <row r="17" spans="1:9" ht="20.25">
      <c r="A17" s="51"/>
      <c r="B17" s="39" t="s">
        <v>103</v>
      </c>
      <c r="E17" s="94">
        <v>6</v>
      </c>
      <c r="F17" s="80"/>
      <c r="G17" s="139">
        <v>6251</v>
      </c>
      <c r="H17" s="80"/>
      <c r="I17" s="139">
        <v>16145.785289999998</v>
      </c>
    </row>
    <row r="18" spans="1:9" ht="20.25">
      <c r="A18" s="51"/>
      <c r="B18" s="39" t="s">
        <v>57</v>
      </c>
      <c r="E18" s="94">
        <v>10</v>
      </c>
      <c r="F18" s="80"/>
      <c r="G18" s="139">
        <v>37306</v>
      </c>
      <c r="H18" s="80"/>
      <c r="I18" s="139">
        <v>0</v>
      </c>
    </row>
    <row r="19" spans="1:9" ht="20.25">
      <c r="A19" s="51"/>
      <c r="B19" s="39" t="s">
        <v>104</v>
      </c>
      <c r="E19" s="94">
        <v>8</v>
      </c>
      <c r="F19" s="80"/>
      <c r="G19" s="139">
        <v>1011</v>
      </c>
      <c r="H19" s="80"/>
      <c r="I19" s="139">
        <v>1000.9049399999999</v>
      </c>
    </row>
    <row r="20" spans="2:9" ht="20.25">
      <c r="B20" s="39" t="s">
        <v>105</v>
      </c>
      <c r="E20" s="94"/>
      <c r="F20" s="80"/>
      <c r="G20" s="139">
        <v>994886</v>
      </c>
      <c r="H20" s="80"/>
      <c r="I20" s="139">
        <v>907827.2569100001</v>
      </c>
    </row>
    <row r="21" spans="2:9" ht="20.25">
      <c r="B21" s="39" t="s">
        <v>106</v>
      </c>
      <c r="E21" s="94"/>
      <c r="F21" s="80"/>
      <c r="G21" s="139">
        <v>5625</v>
      </c>
      <c r="H21" s="80"/>
      <c r="I21" s="139">
        <v>6244.876850000001</v>
      </c>
    </row>
    <row r="22" spans="2:9" ht="20.25">
      <c r="B22" s="51" t="s">
        <v>107</v>
      </c>
      <c r="E22" s="94"/>
      <c r="F22" s="79"/>
      <c r="G22" s="139">
        <v>74.39392</v>
      </c>
      <c r="H22" s="80"/>
      <c r="I22" s="139">
        <v>74.39392</v>
      </c>
    </row>
    <row r="23" spans="2:9" ht="20.25">
      <c r="B23" s="51" t="s">
        <v>108</v>
      </c>
      <c r="D23" s="51"/>
      <c r="E23" s="51"/>
      <c r="F23" s="79"/>
      <c r="G23" s="144">
        <f>SUM(G17:G22)</f>
        <v>1045153.39392</v>
      </c>
      <c r="H23" s="80"/>
      <c r="I23" s="140">
        <v>931293.21791</v>
      </c>
    </row>
    <row r="24" spans="4:9" ht="20.25">
      <c r="D24" s="51"/>
      <c r="E24" s="51"/>
      <c r="F24" s="79"/>
      <c r="G24" s="145"/>
      <c r="H24" s="16"/>
      <c r="I24" s="16"/>
    </row>
    <row r="25" spans="4:9" ht="20.25">
      <c r="D25" s="51"/>
      <c r="E25" s="51"/>
      <c r="F25" s="79"/>
      <c r="G25" s="145"/>
      <c r="H25" s="16"/>
      <c r="I25" s="16"/>
    </row>
    <row r="26" spans="4:9" ht="20.25">
      <c r="D26" s="51"/>
      <c r="E26" s="51"/>
      <c r="F26" s="79"/>
      <c r="G26" s="141"/>
      <c r="H26" s="138"/>
      <c r="I26" s="142"/>
    </row>
    <row r="27" spans="1:9" ht="21" thickBot="1">
      <c r="A27" s="39" t="s">
        <v>109</v>
      </c>
      <c r="D27" s="39"/>
      <c r="E27" s="39"/>
      <c r="F27" s="80"/>
      <c r="G27" s="146">
        <f>SUM(G14+G23)</f>
        <v>2683731.3939199997</v>
      </c>
      <c r="H27" s="80"/>
      <c r="I27" s="146">
        <v>2488810.53752</v>
      </c>
    </row>
    <row r="28" spans="4:9" ht="21" thickTop="1">
      <c r="D28" s="39"/>
      <c r="E28" s="39"/>
      <c r="F28" s="80"/>
      <c r="G28" s="142"/>
      <c r="H28" s="138"/>
      <c r="I28" s="142"/>
    </row>
    <row r="29" spans="1:9" ht="22.5">
      <c r="A29" s="51"/>
      <c r="B29" s="82" t="s">
        <v>26</v>
      </c>
      <c r="D29" s="39"/>
      <c r="E29" s="39"/>
      <c r="F29" s="80"/>
      <c r="G29" s="147"/>
      <c r="H29" s="137"/>
      <c r="I29" s="147"/>
    </row>
    <row r="30" spans="4:9" ht="20.25">
      <c r="D30" s="39"/>
      <c r="E30" s="39"/>
      <c r="F30" s="80"/>
      <c r="G30" s="147"/>
      <c r="H30" s="137"/>
      <c r="I30" s="147"/>
    </row>
    <row r="31" spans="4:9" ht="20.25">
      <c r="D31" s="39"/>
      <c r="E31" s="39"/>
      <c r="F31" s="80"/>
      <c r="G31" s="147"/>
      <c r="H31" s="137"/>
      <c r="I31" s="147"/>
    </row>
    <row r="32" spans="4:9" ht="20.25">
      <c r="D32" s="39"/>
      <c r="E32" s="39"/>
      <c r="F32" s="80"/>
      <c r="G32" s="147"/>
      <c r="H32" s="137"/>
      <c r="I32" s="147"/>
    </row>
    <row r="33" spans="4:9" ht="20.25">
      <c r="D33" s="39"/>
      <c r="E33" s="39"/>
      <c r="F33" s="80"/>
      <c r="G33" s="147"/>
      <c r="H33" s="137"/>
      <c r="I33" s="147"/>
    </row>
    <row r="34" spans="4:9" ht="20.25">
      <c r="D34" s="39"/>
      <c r="E34" s="39"/>
      <c r="F34" s="80"/>
      <c r="G34" s="147"/>
      <c r="H34" s="137"/>
      <c r="I34" s="147"/>
    </row>
    <row r="35" spans="4:9" ht="20.25">
      <c r="D35" s="39"/>
      <c r="E35" s="39"/>
      <c r="F35" s="80"/>
      <c r="G35" s="147"/>
      <c r="H35" s="137"/>
      <c r="I35" s="147"/>
    </row>
    <row r="36" spans="1:9" ht="20.25">
      <c r="A36" s="47" t="s">
        <v>0</v>
      </c>
      <c r="B36" s="47"/>
      <c r="C36" s="47"/>
      <c r="D36" s="47"/>
      <c r="E36" s="47"/>
      <c r="F36" s="47"/>
      <c r="G36" s="47"/>
      <c r="H36" s="47"/>
      <c r="I36" s="47"/>
    </row>
    <row r="37" spans="1:9" ht="20.25">
      <c r="A37" s="47" t="s">
        <v>92</v>
      </c>
      <c r="B37" s="47"/>
      <c r="C37" s="47"/>
      <c r="D37" s="47"/>
      <c r="E37" s="47"/>
      <c r="F37" s="47"/>
      <c r="G37" s="47"/>
      <c r="H37" s="47"/>
      <c r="I37" s="47"/>
    </row>
    <row r="38" spans="1:9" ht="20.25">
      <c r="A38" s="47" t="s">
        <v>93</v>
      </c>
      <c r="B38" s="47"/>
      <c r="C38" s="47"/>
      <c r="D38" s="47"/>
      <c r="E38" s="47"/>
      <c r="F38" s="47"/>
      <c r="G38" s="47"/>
      <c r="H38" s="47"/>
      <c r="I38" s="47"/>
    </row>
    <row r="39" spans="4:9" ht="20.25">
      <c r="D39" s="52"/>
      <c r="E39" s="52"/>
      <c r="F39" s="85"/>
      <c r="G39" s="89" t="s">
        <v>28</v>
      </c>
      <c r="H39" s="89"/>
      <c r="I39" s="89"/>
    </row>
    <row r="40" spans="6:9" ht="21" customHeight="1">
      <c r="F40" s="91"/>
      <c r="G40" s="127">
        <v>39629</v>
      </c>
      <c r="H40" s="128"/>
      <c r="I40" s="129">
        <v>39447</v>
      </c>
    </row>
    <row r="41" spans="5:9" ht="20.25">
      <c r="E41" s="130"/>
      <c r="F41" s="91"/>
      <c r="G41" s="131" t="s">
        <v>3</v>
      </c>
      <c r="H41" s="132"/>
      <c r="I41" s="133"/>
    </row>
    <row r="42" spans="5:9" ht="20.25">
      <c r="E42" s="90" t="s">
        <v>11</v>
      </c>
      <c r="F42" s="91"/>
      <c r="G42" s="134" t="s">
        <v>4</v>
      </c>
      <c r="H42" s="132"/>
      <c r="I42" s="135" t="s">
        <v>94</v>
      </c>
    </row>
    <row r="43" spans="1:6" ht="20.25">
      <c r="A43" s="136" t="s">
        <v>110</v>
      </c>
      <c r="B43" s="136"/>
      <c r="C43" s="136"/>
      <c r="D43" s="136"/>
      <c r="E43" s="51"/>
      <c r="F43" s="79"/>
    </row>
    <row r="44" spans="1:9" ht="20.25">
      <c r="A44" s="39" t="s">
        <v>111</v>
      </c>
      <c r="E44" s="39"/>
      <c r="F44" s="80"/>
      <c r="G44" s="137"/>
      <c r="H44" s="57"/>
      <c r="I44" s="137"/>
    </row>
    <row r="45" spans="2:9" ht="20.25">
      <c r="B45" s="148" t="s">
        <v>112</v>
      </c>
      <c r="E45" s="94"/>
      <c r="F45" s="80"/>
      <c r="G45" s="139">
        <v>979667</v>
      </c>
      <c r="H45" s="80"/>
      <c r="I45" s="139">
        <v>936677.64266</v>
      </c>
    </row>
    <row r="46" spans="2:9" ht="20.25">
      <c r="B46" s="148" t="s">
        <v>113</v>
      </c>
      <c r="E46" s="94"/>
      <c r="F46" s="80"/>
      <c r="G46" s="139">
        <v>52689</v>
      </c>
      <c r="H46" s="80"/>
      <c r="I46" s="139">
        <v>61346.67149</v>
      </c>
    </row>
    <row r="47" spans="2:9" ht="20.25">
      <c r="B47" s="148" t="s">
        <v>114</v>
      </c>
      <c r="E47" s="94" t="s">
        <v>115</v>
      </c>
      <c r="F47" s="80"/>
      <c r="G47" s="139">
        <v>158937</v>
      </c>
      <c r="H47" s="80"/>
      <c r="I47" s="139">
        <v>77951.85576</v>
      </c>
    </row>
    <row r="48" spans="2:9" ht="20.25">
      <c r="B48" s="16" t="s">
        <v>116</v>
      </c>
      <c r="E48" s="94"/>
      <c r="F48" s="80"/>
      <c r="G48" s="139">
        <v>119691</v>
      </c>
      <c r="H48" s="80"/>
      <c r="I48" s="139">
        <v>95628.10151792945</v>
      </c>
    </row>
    <row r="49" spans="2:9" ht="20.25">
      <c r="B49" s="148" t="s">
        <v>117</v>
      </c>
      <c r="D49" s="148"/>
      <c r="E49" s="149"/>
      <c r="F49" s="150"/>
      <c r="G49" s="144">
        <f>SUM(G45:G48)</f>
        <v>1310984</v>
      </c>
      <c r="H49" s="80"/>
      <c r="I49" s="140">
        <v>1171605.2714279294</v>
      </c>
    </row>
    <row r="50" spans="1:9" ht="20.25">
      <c r="A50" s="148" t="s">
        <v>118</v>
      </c>
      <c r="E50" s="149"/>
      <c r="F50" s="150"/>
      <c r="G50" s="143"/>
      <c r="H50" s="16"/>
      <c r="I50" s="138"/>
    </row>
    <row r="51" spans="1:9" ht="20.25">
      <c r="A51" s="148"/>
      <c r="B51" s="51" t="s">
        <v>119</v>
      </c>
      <c r="E51" s="149"/>
      <c r="F51" s="150"/>
      <c r="G51" s="139">
        <v>1027</v>
      </c>
      <c r="H51" s="80"/>
      <c r="I51" s="139">
        <v>1026.4</v>
      </c>
    </row>
    <row r="52" spans="1:9" ht="20.25">
      <c r="A52" s="148"/>
      <c r="B52" s="51" t="s">
        <v>120</v>
      </c>
      <c r="E52" s="94">
        <v>11</v>
      </c>
      <c r="F52" s="80"/>
      <c r="G52" s="139">
        <v>2549</v>
      </c>
      <c r="H52" s="80"/>
      <c r="I52" s="139">
        <v>2331.90522</v>
      </c>
    </row>
    <row r="53" spans="2:9" ht="20.25">
      <c r="B53" s="148" t="s">
        <v>121</v>
      </c>
      <c r="E53" s="94">
        <v>10</v>
      </c>
      <c r="F53" s="80"/>
      <c r="G53" s="139">
        <v>244313</v>
      </c>
      <c r="H53" s="80"/>
      <c r="I53" s="139">
        <v>146682.96321</v>
      </c>
    </row>
    <row r="54" spans="2:9" ht="20.25">
      <c r="B54" s="148" t="s">
        <v>122</v>
      </c>
      <c r="D54" s="148"/>
      <c r="E54" s="94"/>
      <c r="F54" s="150"/>
      <c r="G54" s="151">
        <f>SUM(G51:G53)</f>
        <v>247889</v>
      </c>
      <c r="H54" s="80"/>
      <c r="I54" s="140">
        <v>150041.26843</v>
      </c>
    </row>
    <row r="55" spans="2:9" ht="20.25">
      <c r="B55" s="148" t="s">
        <v>123</v>
      </c>
      <c r="D55" s="148"/>
      <c r="E55" s="94"/>
      <c r="F55" s="150"/>
      <c r="G55" s="144">
        <f>SUM(G49+G54)</f>
        <v>1558873</v>
      </c>
      <c r="H55" s="80"/>
      <c r="I55" s="140">
        <v>1321645.5398579293</v>
      </c>
    </row>
    <row r="56" spans="1:9" ht="20.25">
      <c r="A56" s="16" t="s">
        <v>124</v>
      </c>
      <c r="E56" s="94"/>
      <c r="F56" s="34"/>
      <c r="G56" s="143"/>
      <c r="H56" s="16"/>
      <c r="I56" s="138"/>
    </row>
    <row r="57" spans="2:9" ht="20.25">
      <c r="B57" s="16" t="s">
        <v>125</v>
      </c>
      <c r="E57" s="94">
        <v>14</v>
      </c>
      <c r="F57" s="34"/>
      <c r="G57" s="143"/>
      <c r="H57" s="16"/>
      <c r="I57" s="138"/>
    </row>
    <row r="58" spans="3:9" ht="21" thickBot="1">
      <c r="C58" s="51" t="s">
        <v>126</v>
      </c>
      <c r="D58" s="16"/>
      <c r="E58" s="149"/>
      <c r="F58" s="34"/>
      <c r="G58" s="146">
        <v>576000</v>
      </c>
      <c r="H58" s="80"/>
      <c r="I58" s="146">
        <v>576000</v>
      </c>
    </row>
    <row r="59" spans="3:9" ht="21" thickTop="1">
      <c r="C59" s="152" t="s">
        <v>127</v>
      </c>
      <c r="D59" s="16"/>
      <c r="E59" s="149"/>
      <c r="F59" s="34"/>
      <c r="G59" s="139">
        <v>448000</v>
      </c>
      <c r="H59" s="80"/>
      <c r="I59" s="139">
        <v>448000</v>
      </c>
    </row>
    <row r="60" spans="2:9" ht="20.25">
      <c r="B60" s="16" t="s">
        <v>128</v>
      </c>
      <c r="C60" s="152"/>
      <c r="D60" s="16"/>
      <c r="E60" s="149"/>
      <c r="F60" s="34"/>
      <c r="G60" s="139">
        <v>498706.39193</v>
      </c>
      <c r="H60" s="80"/>
      <c r="I60" s="139">
        <v>498706.39193</v>
      </c>
    </row>
    <row r="61" spans="1:9" ht="20.25">
      <c r="A61" s="153"/>
      <c r="B61" s="16" t="s">
        <v>6</v>
      </c>
      <c r="C61" s="153"/>
      <c r="D61" s="153"/>
      <c r="E61" s="149"/>
      <c r="F61" s="34"/>
      <c r="G61" s="154"/>
      <c r="H61" s="34"/>
      <c r="I61" s="155"/>
    </row>
    <row r="62" spans="1:9" ht="20.25">
      <c r="A62" s="153"/>
      <c r="B62" s="153"/>
      <c r="C62" s="16" t="s">
        <v>10</v>
      </c>
      <c r="D62" s="153"/>
      <c r="E62" s="153"/>
      <c r="F62" s="150"/>
      <c r="G62" s="16"/>
      <c r="H62" s="150"/>
      <c r="I62" s="153"/>
    </row>
    <row r="63" spans="1:9" ht="20.25">
      <c r="A63" s="153"/>
      <c r="B63" s="153"/>
      <c r="C63" s="16"/>
      <c r="D63" s="16" t="s">
        <v>15</v>
      </c>
      <c r="E63" s="94" t="s">
        <v>129</v>
      </c>
      <c r="F63" s="80"/>
      <c r="G63" s="139">
        <v>35165.90986</v>
      </c>
      <c r="H63" s="80"/>
      <c r="I63" s="139">
        <v>35165.90986</v>
      </c>
    </row>
    <row r="64" spans="1:9" ht="20.25">
      <c r="A64" s="153"/>
      <c r="B64" s="153"/>
      <c r="C64" s="16" t="s">
        <v>16</v>
      </c>
      <c r="D64" s="153"/>
      <c r="E64" s="149"/>
      <c r="F64" s="34"/>
      <c r="G64" s="156">
        <v>142986</v>
      </c>
      <c r="H64" s="80"/>
      <c r="I64" s="139">
        <v>185292.6958720708</v>
      </c>
    </row>
    <row r="65" spans="2:9" ht="20.25">
      <c r="B65" s="16" t="s">
        <v>130</v>
      </c>
      <c r="D65" s="16"/>
      <c r="E65" s="16"/>
      <c r="F65" s="34"/>
      <c r="G65" s="31">
        <f>SUM(G59:G64)</f>
        <v>1124858.30179</v>
      </c>
      <c r="H65" s="80"/>
      <c r="I65" s="140">
        <v>1167164.9976620707</v>
      </c>
    </row>
    <row r="66" spans="1:9" ht="21" thickBot="1">
      <c r="A66" s="148" t="s">
        <v>131</v>
      </c>
      <c r="D66" s="148"/>
      <c r="E66" s="148"/>
      <c r="F66" s="150"/>
      <c r="G66" s="33">
        <f>SUM(G55+G65)</f>
        <v>2683731.30179</v>
      </c>
      <c r="H66" s="80"/>
      <c r="I66" s="157">
        <v>2488810.53752</v>
      </c>
    </row>
    <row r="67" spans="1:9" ht="21" thickTop="1">
      <c r="A67" s="148"/>
      <c r="D67" s="148"/>
      <c r="E67" s="148"/>
      <c r="F67" s="150"/>
      <c r="G67" s="158"/>
      <c r="H67" s="80"/>
      <c r="I67" s="112"/>
    </row>
    <row r="68" spans="2:9" ht="22.5">
      <c r="B68" s="82" t="s">
        <v>26</v>
      </c>
      <c r="D68" s="148"/>
      <c r="E68" s="148"/>
      <c r="F68" s="150"/>
      <c r="G68" s="159"/>
      <c r="H68" s="16"/>
      <c r="I68" s="159"/>
    </row>
    <row r="69" spans="4:9" ht="20.25">
      <c r="D69" s="148"/>
      <c r="E69" s="148"/>
      <c r="F69" s="150"/>
      <c r="G69" s="159"/>
      <c r="H69" s="16"/>
      <c r="I69" s="159"/>
    </row>
    <row r="70" spans="4:9" ht="20.25">
      <c r="D70" s="79"/>
      <c r="E70" s="79"/>
      <c r="F70" s="79"/>
      <c r="G70" s="123"/>
      <c r="H70" s="124"/>
      <c r="I70" s="124"/>
    </row>
    <row r="71" spans="4:9" ht="20.25">
      <c r="D71" s="79"/>
      <c r="E71" s="79"/>
      <c r="F71" s="79"/>
      <c r="G71" s="124"/>
      <c r="H71" s="124"/>
      <c r="I71" s="124"/>
    </row>
  </sheetData>
  <mergeCells count="10">
    <mergeCell ref="G39:I39"/>
    <mergeCell ref="A43:D43"/>
    <mergeCell ref="A8:D8"/>
    <mergeCell ref="A36:I36"/>
    <mergeCell ref="A37:I37"/>
    <mergeCell ref="A38:I38"/>
    <mergeCell ref="A1:I1"/>
    <mergeCell ref="A2:I2"/>
    <mergeCell ref="A3:I3"/>
    <mergeCell ref="G4:I4"/>
  </mergeCells>
  <printOptions/>
  <pageMargins left="0.54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2008-08-13T10:52:23Z</dcterms:created>
  <dcterms:modified xsi:type="dcterms:W3CDTF">2008-08-13T10:52:48Z</dcterms:modified>
  <cp:category/>
  <cp:version/>
  <cp:contentType/>
  <cp:contentStatus/>
</cp:coreProperties>
</file>