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76" yWindow="65506" windowWidth="9810" windowHeight="8430" tabRatio="530" firstSheet="4" activeTab="4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'!$A$1:$J$72</definedName>
  </definedNames>
  <calcPr fullCalcOnLoad="1"/>
</workbook>
</file>

<file path=xl/sharedStrings.xml><?xml version="1.0" encoding="utf-8"?>
<sst xmlns="http://schemas.openxmlformats.org/spreadsheetml/2006/main" count="181" uniqueCount="139">
  <si>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</si>
  <si>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</si>
  <si>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</si>
  <si>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</si>
  <si>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</si>
  <si>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ดอกเบี้ยจ่าย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</si>
  <si>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</si>
  <si>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</si>
  <si>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</si>
  <si>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</si>
  <si>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</si>
  <si>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</si>
  <si>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</si>
  <si>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</si>
  <si>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</si>
  <si>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</si>
  <si>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</si>
  <si>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</si>
  <si>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</si>
  <si>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</si>
  <si>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</si>
  <si>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</si>
  <si>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</si>
  <si>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</si>
  <si>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</si>
  <si>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</si>
  <si>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</si>
  <si>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</si>
  <si>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</si>
  <si>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</si>
  <si>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เพิ่มขึ้น(ลดลง)ในหนี้สินหมุนเวียนอื่น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</si>
  <si>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</si>
  <si>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</si>
  <si>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</si>
  <si>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</si>
  <si>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</si>
  <si>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</si>
  <si>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</si>
  <si>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จัดสรรแล้ว</t>
  </si>
  <si>
    <t>สำรองตามกฎหมาย</t>
  </si>
  <si>
    <t>กำไรสะสม</t>
  </si>
  <si>
    <t>กำไร(ขาดทุน)สะสม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</si>
  <si>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</si>
  <si>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</si>
  <si>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</si>
  <si>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</si>
  <si>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</si>
  <si>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</si>
  <si>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</si>
  <si>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</si>
  <si>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</si>
  <si>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</si>
  <si>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</si>
  <si>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</si>
  <si>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</si>
  <si>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</si>
  <si>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</si>
  <si>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</si>
  <si>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</si>
  <si>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</si>
  <si>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</si>
  <si>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</si>
  <si>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</si>
  <si>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</si>
  <si>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</si>
  <si>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</si>
  <si>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เงินลงทุนชั่วคราว-เงินฝากประจำ</t>
  </si>
  <si>
    <t>เงินลงทุนในกิจการที่เกี่ยวข้องกัน-สุทธิ</t>
  </si>
  <si>
    <t>ภาษีเงินได้นิติบุคคลค้างจ่าย</t>
  </si>
  <si>
    <t>หุ้นสามัญ 12,000,000 หุ้น  มูลค่าหุ้นละ 10.00 บาท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</si>
  <si>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</si>
  <si>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</si>
  <si>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</si>
  <si>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ยอดคงเหลือ ณ วันที่ 31 ธันวาคม 2547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</si>
  <si>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</si>
  <si>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</si>
  <si>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</si>
  <si>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</si>
  <si>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3. เงินสดและรายการเทียบเท่าเงินสด ประกอบด้วย</t>
  </si>
  <si>
    <t>3.1 เงินสด</t>
  </si>
  <si>
    <t>3.2 เงินฝากธนาคารประเภทออมทรัพย์</t>
  </si>
  <si>
    <t>3.3 เงินฝากธนาคารประเภทกระแสรายวัน</t>
  </si>
  <si>
    <t>เงินฝากประจำที่ติดภาระค้ำประกัน</t>
  </si>
  <si>
    <t xml:space="preserve">อื่น ๆ </t>
  </si>
  <si>
    <t>เวชภัณฑ์และวัสดุสิ้นเปลืองคงเหลือ</t>
  </si>
  <si>
    <t>(หมายเหตุ 4)</t>
  </si>
  <si>
    <t>(หมายเหตุ 5)</t>
  </si>
  <si>
    <t>(หมายเหตุ 6)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</si>
  <si>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</si>
  <si>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</si>
  <si>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</si>
  <si>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(เพิ่มขึ้น)ลดลงในเวชภัณฑ์และวัสดุสิ้นเปลืองคงเหลือ</t>
  </si>
  <si>
    <t>(เพิ่มขึ้น)ลดลงในเงินฝากประจำที่ติดภาระค้ำประกัน</t>
  </si>
  <si>
    <t>(เพิ่มขึ้น)ลดลงในสินทรัพย์ไม่หมุนเวียนอื่น</t>
  </si>
  <si>
    <t>เงินสดจ่ายชำระเงินกู้ยืมระยะสั้นจากสถาบันการเงิน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</si>
  <si>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</si>
  <si>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</si>
  <si>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</si>
  <si>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</si>
  <si>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</si>
  <si>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</si>
  <si>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</si>
  <si>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</si>
  <si>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(หมายเหตุ 7)</t>
  </si>
  <si>
    <t>ค่าตอบแทนกรรมการ</t>
  </si>
  <si>
    <t>(กำไร)ขาดทุนจากการจำหน่ายสินทรัพย์</t>
  </si>
  <si>
    <t>เงินให้กู้ยืมแก่พนักงาน</t>
  </si>
  <si>
    <t>เงินสดรับจากชำระจากเงินให้กู้ยืมแก่พนักงาน</t>
  </si>
  <si>
    <t>เงินสดจ่ายจากเงินให้กู้ยืมแก่พนักงาน</t>
  </si>
  <si>
    <t>พันบาท</t>
  </si>
  <si>
    <t>ตรวจสอบแล้ว</t>
  </si>
  <si>
    <t>ยังไม่ได้ตรวจสอบ</t>
  </si>
  <si>
    <t>สอบทานแล้ว</t>
  </si>
  <si>
    <t>ยอดคงเหลือ ณ วันที่ 31 ธันวาคม 2548</t>
  </si>
  <si>
    <t>สอบทานทานแล้ว</t>
  </si>
  <si>
    <t>(หมายเหตุ 2)</t>
  </si>
  <si>
    <t>(หมายเหตุ 3)</t>
  </si>
  <si>
    <t>3.4 เงินฝากธนาคารประเภทประจำไม่เกิน 3 เดือน</t>
  </si>
  <si>
    <t>ส่วนเกินมูลค่าหุ้นสามัญ</t>
  </si>
  <si>
    <t>เจ้าหนี้อื่นค่าทรัพย์สิน</t>
  </si>
  <si>
    <t>เพิ่มขึ้น(ลดลง)ในเจ้าหนี้อื่นค่าทรัพย์สิน</t>
  </si>
  <si>
    <t>(หน่วย : พันบาท)</t>
  </si>
  <si>
    <t>สำหรับไตรมาส</t>
  </si>
  <si>
    <t>โอนกลับค่าเผื่อการด้อยค่าของเงินลงทุนทั่วไป</t>
  </si>
  <si>
    <t>รายการโอนกลับค่าเผื่อการด้อยค่าเงินลงทุนทั่วไป</t>
  </si>
  <si>
    <t>เงินสดรับจากการจำหน่ายเงินลงทุนทั่วไป</t>
  </si>
  <si>
    <t>เงินปันผลจ่าย</t>
  </si>
  <si>
    <t>สำรองตามกฏหมาย</t>
  </si>
  <si>
    <t>(หมายเหตุ 9)</t>
  </si>
  <si>
    <t>(หมายเหตุ 10)</t>
  </si>
  <si>
    <t>หนี้สงสัยจะสูญ-ลูกหนี้การค้าและตั๋วเงินรับ (โอนกลับ)</t>
  </si>
  <si>
    <t>รายได้ประกันสังคมค้างรับ</t>
  </si>
  <si>
    <t>(เพิ่มขึ้น)ลดลงในรายได้ประกันสังคมค้างรับ</t>
  </si>
  <si>
    <t>ณ วันที่ 30 กันยายน 2549 และวันที่ 31 ธันวาคม 2548</t>
  </si>
  <si>
    <t>สิ้นสุดวันที่ 30 กันยายน</t>
  </si>
  <si>
    <t>สำหรับงวด 9 เดือน</t>
  </si>
  <si>
    <t>สำหรับงวด 9 เดือน สิ้นสุดวันที่ 30 กันยายน 2549 และ 2548</t>
  </si>
  <si>
    <t>ยอดคงเหลือ ณ วันที่ 30 กันยายน  2549</t>
  </si>
  <si>
    <t>ยอดคงเหลือ ณ วันที่ 30 กันยายน 2548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</si>
</sst>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.00;\(#,##0.00\)"/>
    <numFmt numFmtId="202" formatCode="0.0%"/>
    <numFmt numFmtId="203" formatCode="dd\-mmm\-yy_)"/>
    <numFmt numFmtId="204" formatCode="0.00_)"/>
    <numFmt numFmtId="205" formatCode="#,##0.00\ &quot;F&quot;;\-#,##0.00\ &quot;F&quot;"/>
    <numFmt numFmtId="206" formatCode="_-* #,##0.00_-;[Red]\ _-* \(#,##0.00\);&quot;-&quot;"/>
    <numFmt numFmtId="207" formatCode="#,##0;\(#,##0\)"/>
    <numFmt numFmtId="208" formatCode="_(* #,##0_);_(* \(#,##0\);_(* &quot;-&quot;??_);_(@_)"/>
    <numFmt numFmtId="209" formatCode="_(* #,##0.0_);_(* \(#,##0.0\);_(* &quot;-&quot;??_);_(@_)"/>
    <numFmt numFmtId="210" formatCode="#,##0.00;[Red]\(#,##0.00\)"/>
    <numFmt numFmtId="211" formatCode="_-* #,##0_-;[Red]_-* \(#,##0\);_-* &quot;-&quot;??_-;_-*@_-"/>
    <numFmt numFmtId="212" formatCode="_-* #,##0.00_-;[Red]_-* \(#,##0.00\);_-* &quot;-&quot;??_-;_-*@_-"/>
    <numFmt numFmtId="213" formatCode="_-* #,##0_-;\(#,##0\);_-* &quot;-&quot;??_-;_-*@_-"/>
    <numFmt numFmtId="214" formatCode="#,##0.0;\(#,##0.0\)"/>
  </numFmts>
  <fonts count="21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4"/>
      <name val="Cordia New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b/>
      <sz val="12"/>
      <name val="Angsana New"/>
      <family val="1"/>
    </font>
    <font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7" fillId="0" borderId="0">
      <alignment/>
      <protection/>
    </xf>
    <xf numFmtId="194" fontId="16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7" fillId="0" borderId="0">
      <alignment/>
      <protection/>
    </xf>
    <xf numFmtId="202" fontId="7" fillId="0" borderId="0">
      <alignment/>
      <protection/>
    </xf>
    <xf numFmtId="0" fontId="18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4" fontId="1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Border="1" applyAlignment="1">
      <alignment horizontal="center"/>
    </xf>
    <xf numFmtId="207" fontId="4" fillId="0" borderId="0" xfId="15" applyNumberFormat="1" applyFont="1" applyBorder="1" applyAlignment="1">
      <alignment horizontal="center"/>
    </xf>
    <xf numFmtId="43" fontId="5" fillId="0" borderId="0" xfId="15" applyFont="1" applyAlignment="1">
      <alignment horizontal="center"/>
    </xf>
    <xf numFmtId="43" fontId="4" fillId="0" borderId="0" xfId="15" applyFont="1" applyAlignment="1">
      <alignment/>
    </xf>
    <xf numFmtId="207" fontId="4" fillId="0" borderId="0" xfId="15" applyNumberFormat="1" applyFont="1" applyBorder="1" applyAlignment="1">
      <alignment horizontal="right"/>
    </xf>
    <xf numFmtId="207" fontId="5" fillId="0" borderId="0" xfId="15" applyNumberFormat="1" applyFont="1" applyBorder="1" applyAlignment="1">
      <alignment horizontal="right"/>
    </xf>
    <xf numFmtId="207" fontId="4" fillId="0" borderId="0" xfId="15" applyNumberFormat="1" applyFont="1" applyAlignment="1">
      <alignment/>
    </xf>
    <xf numFmtId="43" fontId="4" fillId="0" borderId="0" xfId="15" applyFont="1" applyBorder="1" applyAlignment="1">
      <alignment/>
    </xf>
    <xf numFmtId="0" fontId="12" fillId="0" borderId="0" xfId="0" applyFont="1" applyAlignment="1">
      <alignment/>
    </xf>
    <xf numFmtId="43" fontId="4" fillId="0" borderId="0" xfId="15" applyFont="1" applyAlignment="1">
      <alignment horizontal="center"/>
    </xf>
    <xf numFmtId="207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 horizontal="right"/>
    </xf>
    <xf numFmtId="207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>
      <alignment/>
    </xf>
    <xf numFmtId="0" fontId="4" fillId="0" borderId="0" xfId="15" applyNumberFormat="1" applyFont="1" applyAlignment="1" quotePrefix="1">
      <alignment/>
    </xf>
    <xf numFmtId="0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15" applyNumberFormat="1" applyFont="1" applyBorder="1" applyAlignment="1">
      <alignment horizontal="left"/>
    </xf>
    <xf numFmtId="0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43" fontId="4" fillId="0" borderId="0" xfId="15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0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207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3" fontId="4" fillId="0" borderId="3" xfId="15" applyFont="1" applyBorder="1" applyAlignment="1">
      <alignment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3" fontId="12" fillId="0" borderId="3" xfId="15" applyFont="1" applyBorder="1" applyAlignment="1">
      <alignment/>
    </xf>
    <xf numFmtId="43" fontId="13" fillId="0" borderId="3" xfId="15" applyFont="1" applyBorder="1" applyAlignment="1">
      <alignment horizontal="center"/>
    </xf>
    <xf numFmtId="43" fontId="12" fillId="0" borderId="5" xfId="15" applyFont="1" applyBorder="1" applyAlignment="1">
      <alignment/>
    </xf>
    <xf numFmtId="43" fontId="13" fillId="0" borderId="5" xfId="15" applyFont="1" applyBorder="1" applyAlignment="1">
      <alignment horizontal="center"/>
    </xf>
    <xf numFmtId="1" fontId="13" fillId="0" borderId="5" xfId="15" applyNumberFormat="1" applyFont="1" applyBorder="1" applyAlignment="1">
      <alignment horizontal="center"/>
    </xf>
    <xf numFmtId="1" fontId="12" fillId="0" borderId="5" xfId="15" applyNumberFormat="1" applyFont="1" applyBorder="1" applyAlignment="1">
      <alignment/>
    </xf>
    <xf numFmtId="207" fontId="4" fillId="0" borderId="0" xfId="15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210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5" fillId="0" borderId="0" xfId="1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13" fillId="0" borderId="0" xfId="15" applyFont="1" applyBorder="1" applyAlignment="1">
      <alignment horizontal="center"/>
    </xf>
    <xf numFmtId="43" fontId="13" fillId="0" borderId="0" xfId="1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8" fontId="4" fillId="0" borderId="0" xfId="15" applyNumberFormat="1" applyFont="1" applyAlignment="1">
      <alignment horizontal="right"/>
    </xf>
    <xf numFmtId="208" fontId="5" fillId="0" borderId="4" xfId="15" applyNumberFormat="1" applyFont="1" applyBorder="1" applyAlignment="1">
      <alignment horizontal="right"/>
    </xf>
    <xf numFmtId="208" fontId="4" fillId="0" borderId="0" xfId="15" applyNumberFormat="1" applyFont="1" applyBorder="1" applyAlignment="1">
      <alignment horizontal="right"/>
    </xf>
    <xf numFmtId="208" fontId="5" fillId="0" borderId="0" xfId="15" applyNumberFormat="1" applyFont="1" applyBorder="1" applyAlignment="1">
      <alignment horizontal="right"/>
    </xf>
    <xf numFmtId="208" fontId="5" fillId="0" borderId="0" xfId="15" applyNumberFormat="1" applyFont="1" applyAlignment="1">
      <alignment horizontal="right"/>
    </xf>
    <xf numFmtId="208" fontId="5" fillId="0" borderId="6" xfId="15" applyNumberFormat="1" applyFont="1" applyBorder="1" applyAlignment="1">
      <alignment horizontal="right"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Alignment="1">
      <alignment/>
    </xf>
    <xf numFmtId="208" fontId="4" fillId="0" borderId="5" xfId="15" applyNumberFormat="1" applyFont="1" applyBorder="1" applyAlignment="1">
      <alignment horizontal="right"/>
    </xf>
    <xf numFmtId="208" fontId="4" fillId="0" borderId="7" xfId="15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5" fillId="0" borderId="0" xfId="15" applyNumberFormat="1" applyFont="1" applyBorder="1" applyAlignment="1">
      <alignment/>
    </xf>
    <xf numFmtId="208" fontId="5" fillId="0" borderId="0" xfId="15" applyNumberFormat="1" applyFont="1" applyBorder="1" applyAlignment="1">
      <alignment horizontal="center"/>
    </xf>
    <xf numFmtId="208" fontId="5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 horizontal="center"/>
    </xf>
    <xf numFmtId="208" fontId="4" fillId="0" borderId="3" xfId="15" applyNumberFormat="1" applyFont="1" applyBorder="1" applyAlignment="1">
      <alignment horizontal="right"/>
    </xf>
    <xf numFmtId="208" fontId="4" fillId="0" borderId="0" xfId="15" applyNumberFormat="1" applyFont="1" applyFill="1" applyAlignment="1">
      <alignment horizontal="right"/>
    </xf>
    <xf numFmtId="208" fontId="5" fillId="0" borderId="5" xfId="15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210" fontId="5" fillId="0" borderId="0" xfId="0" applyNumberFormat="1" applyFont="1" applyAlignment="1">
      <alignment horizontal="right"/>
    </xf>
    <xf numFmtId="211" fontId="4" fillId="0" borderId="0" xfId="15" applyNumberFormat="1" applyFont="1" applyBorder="1" applyAlignment="1">
      <alignment/>
    </xf>
    <xf numFmtId="211" fontId="4" fillId="0" borderId="0" xfId="0" applyNumberFormat="1" applyFont="1" applyBorder="1" applyAlignment="1">
      <alignment/>
    </xf>
    <xf numFmtId="207" fontId="5" fillId="0" borderId="4" xfId="15" applyNumberFormat="1" applyFont="1" applyBorder="1" applyAlignment="1">
      <alignment/>
    </xf>
    <xf numFmtId="207" fontId="5" fillId="0" borderId="0" xfId="0" applyNumberFormat="1" applyFont="1" applyAlignment="1">
      <alignment/>
    </xf>
    <xf numFmtId="212" fontId="4" fillId="0" borderId="0" xfId="0" applyNumberFormat="1" applyFont="1" applyBorder="1" applyAlignment="1">
      <alignment/>
    </xf>
    <xf numFmtId="207" fontId="4" fillId="0" borderId="0" xfId="0" applyNumberFormat="1" applyFont="1" applyAlignment="1">
      <alignment/>
    </xf>
    <xf numFmtId="207" fontId="5" fillId="0" borderId="3" xfId="0" applyNumberFormat="1" applyFont="1" applyBorder="1" applyAlignment="1">
      <alignment/>
    </xf>
    <xf numFmtId="213" fontId="4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213" fontId="4" fillId="0" borderId="0" xfId="0" applyNumberFormat="1" applyFont="1" applyAlignment="1">
      <alignment/>
    </xf>
    <xf numFmtId="213" fontId="4" fillId="0" borderId="5" xfId="0" applyNumberFormat="1" applyFont="1" applyBorder="1" applyAlignment="1">
      <alignment/>
    </xf>
    <xf numFmtId="207" fontId="5" fillId="0" borderId="6" xfId="0" applyNumberFormat="1" applyFont="1" applyBorder="1" applyAlignment="1">
      <alignment/>
    </xf>
    <xf numFmtId="210" fontId="5" fillId="0" borderId="0" xfId="0" applyNumberFormat="1" applyFont="1" applyBorder="1" applyAlignment="1">
      <alignment/>
    </xf>
    <xf numFmtId="207" fontId="5" fillId="0" borderId="0" xfId="0" applyNumberFormat="1" applyFont="1" applyBorder="1" applyAlignment="1">
      <alignment/>
    </xf>
    <xf numFmtId="201" fontId="4" fillId="0" borderId="0" xfId="15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207" fontId="4" fillId="0" borderId="0" xfId="0" applyNumberFormat="1" applyFont="1" applyBorder="1" applyAlignment="1">
      <alignment/>
    </xf>
    <xf numFmtId="210" fontId="4" fillId="0" borderId="0" xfId="15" applyNumberFormat="1" applyFont="1" applyAlignment="1">
      <alignment/>
    </xf>
    <xf numFmtId="207" fontId="4" fillId="0" borderId="0" xfId="0" applyNumberFormat="1" applyFont="1" applyAlignment="1">
      <alignment horizontal="right"/>
    </xf>
    <xf numFmtId="207" fontId="4" fillId="0" borderId="0" xfId="0" applyNumberFormat="1" applyFont="1" applyBorder="1" applyAlignment="1">
      <alignment horizontal="right"/>
    </xf>
    <xf numFmtId="0" fontId="4" fillId="0" borderId="0" xfId="15" applyNumberFormat="1" applyFont="1" applyBorder="1" applyAlignment="1">
      <alignment horizontal="left"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 horizontal="right"/>
    </xf>
    <xf numFmtId="0" fontId="4" fillId="0" borderId="0" xfId="15" applyNumberFormat="1" applyFont="1" applyBorder="1" applyAlignment="1">
      <alignment/>
    </xf>
    <xf numFmtId="208" fontId="5" fillId="0" borderId="0" xfId="15" applyNumberFormat="1" applyFont="1" applyFill="1" applyBorder="1" applyAlignment="1">
      <alignment horizontal="right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208" fontId="20" fillId="0" borderId="0" xfId="15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208" fontId="20" fillId="0" borderId="0" xfId="15" applyNumberFormat="1" applyFont="1" applyBorder="1" applyAlignment="1">
      <alignment horizontal="right"/>
    </xf>
    <xf numFmtId="208" fontId="20" fillId="0" borderId="0" xfId="15" applyNumberFormat="1" applyFont="1" applyFill="1" applyAlignment="1">
      <alignment/>
    </xf>
    <xf numFmtId="37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208" fontId="19" fillId="0" borderId="6" xfId="15" applyNumberFormat="1" applyFont="1" applyFill="1" applyBorder="1" applyAlignment="1">
      <alignment/>
    </xf>
    <xf numFmtId="208" fontId="19" fillId="0" borderId="0" xfId="15" applyNumberFormat="1" applyFont="1" applyAlignment="1">
      <alignment horizontal="right"/>
    </xf>
    <xf numFmtId="208" fontId="19" fillId="0" borderId="6" xfId="15" applyNumberFormat="1" applyFont="1" applyBorder="1" applyAlignment="1">
      <alignment horizontal="right"/>
    </xf>
    <xf numFmtId="0" fontId="20" fillId="0" borderId="0" xfId="0" applyFont="1" applyAlignment="1">
      <alignment/>
    </xf>
    <xf numFmtId="208" fontId="5" fillId="0" borderId="3" xfId="15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208" fontId="4" fillId="0" borderId="0" xfId="15" applyNumberFormat="1" applyFont="1" applyFill="1" applyBorder="1" applyAlignment="1">
      <alignment horizontal="center"/>
    </xf>
    <xf numFmtId="208" fontId="4" fillId="0" borderId="0" xfId="18" applyNumberFormat="1" applyFont="1" applyFill="1" applyBorder="1" applyAlignment="1">
      <alignment horizontal="right"/>
    </xf>
    <xf numFmtId="208" fontId="4" fillId="0" borderId="3" xfId="15" applyNumberFormat="1" applyFont="1" applyFill="1" applyBorder="1" applyAlignment="1">
      <alignment horizontal="right"/>
    </xf>
    <xf numFmtId="208" fontId="4" fillId="0" borderId="0" xfId="15" applyNumberFormat="1" applyFont="1" applyFill="1" applyBorder="1" applyAlignment="1">
      <alignment horizontal="right"/>
    </xf>
    <xf numFmtId="208" fontId="5" fillId="0" borderId="4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 horizontal="right"/>
    </xf>
    <xf numFmtId="207" fontId="5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center"/>
    </xf>
    <xf numFmtId="208" fontId="5" fillId="0" borderId="0" xfId="15" applyNumberFormat="1" applyFont="1" applyFill="1" applyAlignment="1">
      <alignment horizontal="right"/>
    </xf>
    <xf numFmtId="208" fontId="5" fillId="0" borderId="5" xfId="15" applyNumberFormat="1" applyFont="1" applyFill="1" applyBorder="1" applyAlignment="1">
      <alignment horizontal="right"/>
    </xf>
    <xf numFmtId="208" fontId="5" fillId="0" borderId="6" xfId="15" applyNumberFormat="1" applyFont="1" applyFill="1" applyBorder="1" applyAlignment="1">
      <alignment horizontal="right"/>
    </xf>
    <xf numFmtId="208" fontId="20" fillId="0" borderId="0" xfId="15" applyNumberFormat="1" applyFont="1" applyFill="1" applyAlignment="1">
      <alignment horizontal="right"/>
    </xf>
    <xf numFmtId="208" fontId="20" fillId="0" borderId="0" xfId="15" applyNumberFormat="1" applyFont="1" applyFill="1" applyBorder="1" applyAlignment="1">
      <alignment horizontal="right"/>
    </xf>
    <xf numFmtId="20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43" fontId="11" fillId="0" borderId="0" xfId="15" applyFont="1" applyAlignment="1">
      <alignment horizontal="center"/>
    </xf>
    <xf numFmtId="43" fontId="11" fillId="0" borderId="0" xfId="15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omma_Sheet1" xfId="18"/>
    <cellStyle name="Currency" xfId="19"/>
    <cellStyle name="Currency [0]" xfId="20"/>
    <cellStyle name="Currency1" xfId="21"/>
    <cellStyle name="Dollar (zero dec)" xfId="22"/>
    <cellStyle name="Followed Hyperlink" xfId="23"/>
    <cellStyle name="Grey" xfId="24"/>
    <cellStyle name="Hyperlink" xfId="25"/>
    <cellStyle name="Input [yellow]" xfId="26"/>
    <cellStyle name="no dec" xfId="27"/>
    <cellStyle name="Normal - Style1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SheetLayoutView="100" workbookViewId="0" topLeftCell="A12">
      <selection activeCell="L21" sqref="L21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37.57421875" style="1" customWidth="1"/>
    <col min="5" max="5" width="3.8515625" style="1" customWidth="1"/>
    <col min="6" max="6" width="17.421875" style="1" customWidth="1"/>
    <col min="7" max="7" width="16.7109375" style="1" customWidth="1"/>
    <col min="8" max="8" width="3.8515625" style="1" customWidth="1"/>
    <col min="9" max="9" width="15.57421875" style="1" customWidth="1"/>
    <col min="10" max="10" width="11.421875" style="1" customWidth="1"/>
    <col min="11" max="16384" width="9.140625" style="1" customWidth="1"/>
  </cols>
  <sheetData>
    <row r="1" spans="1:9" ht="27" customHeight="1">
      <c r="A1" s="150" t="s">
        <v>65</v>
      </c>
      <c r="B1" s="150"/>
      <c r="C1" s="150"/>
      <c r="D1" s="150"/>
      <c r="E1" s="150"/>
      <c r="F1" s="150"/>
      <c r="G1" s="150"/>
      <c r="H1" s="150"/>
      <c r="I1" s="150"/>
    </row>
    <row r="2" spans="1:9" ht="27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3" spans="1:9" ht="27" customHeight="1">
      <c r="A3" s="151" t="s">
        <v>133</v>
      </c>
      <c r="B3" s="151"/>
      <c r="C3" s="151"/>
      <c r="D3" s="151"/>
      <c r="E3" s="151"/>
      <c r="F3" s="151"/>
      <c r="G3" s="151"/>
      <c r="H3" s="151"/>
      <c r="I3" s="151"/>
    </row>
    <row r="4" spans="1:9" ht="25.5" customHeight="1">
      <c r="A4" s="40"/>
      <c r="B4" s="40"/>
      <c r="C4" s="40"/>
      <c r="D4" s="40"/>
      <c r="E4" s="40"/>
      <c r="F4" s="41"/>
      <c r="G4" s="42">
        <v>2549</v>
      </c>
      <c r="H4" s="40"/>
      <c r="I4" s="42">
        <v>2548</v>
      </c>
    </row>
    <row r="5" spans="1:9" ht="25.5" customHeight="1">
      <c r="A5" s="38"/>
      <c r="B5" s="38"/>
      <c r="C5" s="38"/>
      <c r="D5" s="38"/>
      <c r="E5" s="38"/>
      <c r="F5" s="39"/>
      <c r="G5" s="39" t="s">
        <v>109</v>
      </c>
      <c r="H5" s="38"/>
      <c r="I5" s="39" t="s">
        <v>109</v>
      </c>
    </row>
    <row r="6" spans="1:9" ht="25.5" customHeight="1">
      <c r="A6" s="27"/>
      <c r="B6" s="27"/>
      <c r="C6" s="27"/>
      <c r="D6" s="27"/>
      <c r="E6" s="27"/>
      <c r="F6" s="63"/>
      <c r="G6" s="64" t="s">
        <v>111</v>
      </c>
      <c r="H6" s="27"/>
      <c r="I6" s="64" t="s">
        <v>110</v>
      </c>
    </row>
    <row r="7" spans="1:9" ht="25.5" customHeight="1">
      <c r="A7" s="27"/>
      <c r="B7" s="27"/>
      <c r="C7" s="27"/>
      <c r="D7" s="27"/>
      <c r="E7" s="27"/>
      <c r="F7" s="63"/>
      <c r="G7" s="64" t="s">
        <v>112</v>
      </c>
      <c r="H7" s="27"/>
      <c r="I7" s="64"/>
    </row>
    <row r="8" spans="1:9" ht="25.5" customHeight="1">
      <c r="A8" s="17"/>
      <c r="B8" s="18"/>
      <c r="C8" s="19" t="s">
        <v>6</v>
      </c>
      <c r="D8" s="18"/>
      <c r="E8" s="18"/>
      <c r="F8" s="3"/>
      <c r="G8" s="5"/>
      <c r="H8" s="5"/>
      <c r="I8" s="3"/>
    </row>
    <row r="9" spans="1:9" ht="25.5" customHeight="1">
      <c r="A9" s="20" t="s">
        <v>7</v>
      </c>
      <c r="B9" s="17"/>
      <c r="C9" s="17"/>
      <c r="D9" s="17"/>
      <c r="E9" s="18"/>
      <c r="F9" s="3"/>
      <c r="G9" s="5"/>
      <c r="H9" s="5"/>
      <c r="I9" s="3"/>
    </row>
    <row r="10" spans="1:10" ht="25.5" customHeight="1">
      <c r="A10" s="17"/>
      <c r="B10" s="17" t="s">
        <v>96</v>
      </c>
      <c r="C10" s="17"/>
      <c r="D10" s="17"/>
      <c r="E10" s="18"/>
      <c r="F10" s="15"/>
      <c r="G10" s="70">
        <v>33638</v>
      </c>
      <c r="H10" s="70"/>
      <c r="I10" s="70">
        <v>29452</v>
      </c>
      <c r="J10" s="147"/>
    </row>
    <row r="11" spans="1:10" ht="25.5" customHeight="1">
      <c r="A11" s="17"/>
      <c r="B11" s="17" t="s">
        <v>66</v>
      </c>
      <c r="C11" s="17"/>
      <c r="D11" s="17"/>
      <c r="E11" s="18"/>
      <c r="F11" s="15"/>
      <c r="G11" s="70">
        <v>3349</v>
      </c>
      <c r="H11" s="70"/>
      <c r="I11" s="70">
        <v>932</v>
      </c>
      <c r="J11" s="147"/>
    </row>
    <row r="12" spans="1:10" ht="25.5" customHeight="1">
      <c r="A12" s="17"/>
      <c r="B12" s="17" t="s">
        <v>88</v>
      </c>
      <c r="C12" s="17"/>
      <c r="D12" s="17"/>
      <c r="E12" s="16"/>
      <c r="F12" s="18" t="s">
        <v>115</v>
      </c>
      <c r="G12" s="70">
        <v>9633</v>
      </c>
      <c r="H12" s="70"/>
      <c r="I12" s="70">
        <v>6732</v>
      </c>
      <c r="J12" s="147"/>
    </row>
    <row r="13" spans="1:10" ht="25.5" customHeight="1">
      <c r="A13" s="17"/>
      <c r="B13" s="17" t="s">
        <v>84</v>
      </c>
      <c r="C13" s="17"/>
      <c r="D13" s="17"/>
      <c r="E13" s="16"/>
      <c r="F13" s="18" t="s">
        <v>116</v>
      </c>
      <c r="G13" s="70">
        <v>9534</v>
      </c>
      <c r="H13" s="70"/>
      <c r="I13" s="70">
        <v>8973</v>
      </c>
      <c r="J13" s="147"/>
    </row>
    <row r="14" spans="1:10" ht="25.5" customHeight="1">
      <c r="A14" s="17"/>
      <c r="B14" s="17" t="s">
        <v>106</v>
      </c>
      <c r="C14" s="17"/>
      <c r="D14" s="17"/>
      <c r="E14" s="16"/>
      <c r="F14" s="18" t="s">
        <v>85</v>
      </c>
      <c r="G14" s="70">
        <v>408</v>
      </c>
      <c r="H14" s="70"/>
      <c r="I14" s="70">
        <v>1200</v>
      </c>
      <c r="J14" s="147"/>
    </row>
    <row r="15" spans="1:10" ht="25.5" customHeight="1">
      <c r="A15" s="17"/>
      <c r="B15" s="17" t="s">
        <v>3</v>
      </c>
      <c r="C15" s="17"/>
      <c r="D15" s="17"/>
      <c r="E15" s="16"/>
      <c r="F15" s="18"/>
      <c r="G15" s="70"/>
      <c r="H15" s="70"/>
      <c r="I15" s="70"/>
      <c r="J15" s="147"/>
    </row>
    <row r="16" spans="1:10" ht="25.5" customHeight="1">
      <c r="A16" s="17"/>
      <c r="B16" s="17"/>
      <c r="C16" s="17" t="s">
        <v>131</v>
      </c>
      <c r="D16" s="17"/>
      <c r="E16" s="16"/>
      <c r="F16" s="18"/>
      <c r="G16" s="70">
        <v>1661</v>
      </c>
      <c r="H16" s="70"/>
      <c r="I16" s="70">
        <v>3468</v>
      </c>
      <c r="J16" s="147"/>
    </row>
    <row r="17" spans="1:10" ht="25.5" customHeight="1">
      <c r="A17" s="17"/>
      <c r="B17" s="17"/>
      <c r="C17" s="17" t="s">
        <v>83</v>
      </c>
      <c r="D17" s="17"/>
      <c r="E17" s="16"/>
      <c r="F17" s="18"/>
      <c r="G17" s="70">
        <v>916</v>
      </c>
      <c r="H17" s="70"/>
      <c r="I17" s="70">
        <v>992</v>
      </c>
      <c r="J17" s="147"/>
    </row>
    <row r="18" spans="1:10" ht="25.5" customHeight="1">
      <c r="A18" s="17"/>
      <c r="B18" s="17"/>
      <c r="C18" s="17"/>
      <c r="D18" s="19" t="s">
        <v>19</v>
      </c>
      <c r="E18" s="16"/>
      <c r="F18" s="8"/>
      <c r="G18" s="71">
        <f>SUM(G10:G17)</f>
        <v>59139</v>
      </c>
      <c r="H18" s="72"/>
      <c r="I18" s="71">
        <f>SUM(I10:I17)</f>
        <v>51749</v>
      </c>
      <c r="J18" s="147"/>
    </row>
    <row r="19" spans="1:10" ht="25.5" customHeight="1">
      <c r="A19" s="20" t="s">
        <v>46</v>
      </c>
      <c r="B19" s="17"/>
      <c r="C19" s="17"/>
      <c r="D19" s="19"/>
      <c r="E19" s="16"/>
      <c r="F19" s="8"/>
      <c r="G19" s="73"/>
      <c r="H19" s="72"/>
      <c r="I19" s="73"/>
      <c r="J19" s="147"/>
    </row>
    <row r="20" spans="1:10" ht="25.5" customHeight="1">
      <c r="A20" s="16"/>
      <c r="B20" s="17" t="s">
        <v>67</v>
      </c>
      <c r="C20" s="17"/>
      <c r="D20" s="17"/>
      <c r="E20" s="16"/>
      <c r="F20" s="18" t="s">
        <v>86</v>
      </c>
      <c r="G20" s="72">
        <v>0</v>
      </c>
      <c r="H20" s="70"/>
      <c r="I20" s="72">
        <v>0</v>
      </c>
      <c r="J20" s="147"/>
    </row>
    <row r="21" spans="1:10" ht="25.5" customHeight="1">
      <c r="A21" s="16"/>
      <c r="B21" s="17" t="s">
        <v>23</v>
      </c>
      <c r="C21" s="17"/>
      <c r="D21" s="17"/>
      <c r="E21" s="16"/>
      <c r="F21" s="49" t="s">
        <v>87</v>
      </c>
      <c r="G21" s="72">
        <v>206624</v>
      </c>
      <c r="H21" s="70"/>
      <c r="I21" s="72">
        <v>188586</v>
      </c>
      <c r="J21" s="147"/>
    </row>
    <row r="22" spans="1:10" ht="25.5" customHeight="1">
      <c r="A22" s="16"/>
      <c r="B22" s="17" t="s">
        <v>61</v>
      </c>
      <c r="C22" s="17"/>
      <c r="D22" s="17"/>
      <c r="E22" s="18"/>
      <c r="F22" s="15"/>
      <c r="G22" s="72"/>
      <c r="H22" s="70"/>
      <c r="I22" s="72"/>
      <c r="J22" s="147"/>
    </row>
    <row r="23" spans="1:10" ht="25.5" customHeight="1">
      <c r="A23" s="16"/>
      <c r="B23" s="17"/>
      <c r="C23" s="17" t="s">
        <v>82</v>
      </c>
      <c r="D23" s="17"/>
      <c r="E23" s="18"/>
      <c r="F23" s="49" t="s">
        <v>103</v>
      </c>
      <c r="G23" s="72">
        <v>4842</v>
      </c>
      <c r="H23" s="70"/>
      <c r="I23" s="72">
        <v>8076</v>
      </c>
      <c r="J23" s="147"/>
    </row>
    <row r="24" spans="1:10" ht="25.5" customHeight="1">
      <c r="A24" s="16"/>
      <c r="B24" s="17"/>
      <c r="C24" s="17" t="s">
        <v>83</v>
      </c>
      <c r="D24" s="17"/>
      <c r="E24" s="18"/>
      <c r="F24" s="15"/>
      <c r="G24" s="72">
        <v>598</v>
      </c>
      <c r="H24" s="70"/>
      <c r="I24" s="72">
        <v>1688</v>
      </c>
      <c r="J24" s="147"/>
    </row>
    <row r="25" spans="1:10" ht="25.5" customHeight="1">
      <c r="A25" s="17"/>
      <c r="B25" s="16"/>
      <c r="C25" s="18"/>
      <c r="D25" s="19" t="s">
        <v>47</v>
      </c>
      <c r="E25" s="18"/>
      <c r="F25" s="13"/>
      <c r="G25" s="71">
        <f>SUM(G20:G24)</f>
        <v>212064</v>
      </c>
      <c r="H25" s="74"/>
      <c r="I25" s="71">
        <f>SUM(I20:I24)</f>
        <v>198350</v>
      </c>
      <c r="J25" s="147"/>
    </row>
    <row r="26" spans="1:10" ht="25.5" customHeight="1" thickBot="1">
      <c r="A26" s="17"/>
      <c r="B26" s="17"/>
      <c r="D26" s="19" t="s">
        <v>8</v>
      </c>
      <c r="E26" s="19"/>
      <c r="F26" s="8"/>
      <c r="G26" s="75">
        <f>G18+G25</f>
        <v>271203</v>
      </c>
      <c r="H26" s="72"/>
      <c r="I26" s="75">
        <f>I18+I25</f>
        <v>250099</v>
      </c>
      <c r="J26" s="147"/>
    </row>
    <row r="27" spans="1:10" ht="25.5" customHeight="1" thickTop="1">
      <c r="A27" s="17"/>
      <c r="B27" s="17"/>
      <c r="C27" s="17"/>
      <c r="D27" s="17"/>
      <c r="E27" s="17"/>
      <c r="F27" s="9"/>
      <c r="G27" s="76"/>
      <c r="H27" s="77"/>
      <c r="I27" s="76"/>
      <c r="J27" s="148"/>
    </row>
    <row r="28" spans="1:10" ht="25.5" customHeight="1">
      <c r="A28" s="17"/>
      <c r="B28" s="17"/>
      <c r="C28" s="17"/>
      <c r="D28" s="17"/>
      <c r="E28" s="17"/>
      <c r="F28" s="9"/>
      <c r="G28" s="76"/>
      <c r="H28" s="77"/>
      <c r="I28" s="76"/>
      <c r="J28" s="148"/>
    </row>
    <row r="29" spans="1:10" ht="25.5" customHeight="1">
      <c r="A29" s="17"/>
      <c r="B29" s="17"/>
      <c r="C29" s="17"/>
      <c r="D29" s="17"/>
      <c r="E29" s="17"/>
      <c r="F29" s="2"/>
      <c r="G29" s="76"/>
      <c r="H29" s="77"/>
      <c r="I29" s="76"/>
      <c r="J29" s="148"/>
    </row>
    <row r="30" spans="1:10" ht="25.5" customHeight="1">
      <c r="A30" s="17"/>
      <c r="B30" s="17"/>
      <c r="C30" s="17"/>
      <c r="D30" s="17"/>
      <c r="E30" s="17"/>
      <c r="F30" s="2"/>
      <c r="G30" s="76"/>
      <c r="H30" s="77"/>
      <c r="I30" s="76"/>
      <c r="J30" s="148"/>
    </row>
    <row r="31" spans="1:10" ht="25.5" customHeight="1">
      <c r="A31" s="17"/>
      <c r="B31" s="17"/>
      <c r="C31" s="17"/>
      <c r="D31" s="17"/>
      <c r="E31" s="17"/>
      <c r="F31" s="2"/>
      <c r="G31" s="76"/>
      <c r="H31" s="77"/>
      <c r="I31" s="76"/>
      <c r="J31" s="148"/>
    </row>
    <row r="32" spans="1:10" ht="25.5" customHeight="1">
      <c r="A32" s="17"/>
      <c r="B32" s="17"/>
      <c r="C32" s="17"/>
      <c r="D32" s="17"/>
      <c r="E32" s="17"/>
      <c r="F32" s="2"/>
      <c r="G32" s="76"/>
      <c r="H32" s="77"/>
      <c r="I32" s="76"/>
      <c r="J32" s="148"/>
    </row>
    <row r="33" spans="1:10" ht="25.5" customHeight="1">
      <c r="A33" s="17"/>
      <c r="B33" s="17"/>
      <c r="C33" s="17"/>
      <c r="D33" s="17"/>
      <c r="E33" s="17"/>
      <c r="F33" s="2"/>
      <c r="G33" s="76"/>
      <c r="H33" s="77"/>
      <c r="I33" s="76"/>
      <c r="J33" s="148"/>
    </row>
    <row r="34" spans="1:10" ht="25.5" customHeight="1">
      <c r="A34" s="17"/>
      <c r="B34" s="17"/>
      <c r="C34" s="17"/>
      <c r="D34" s="17"/>
      <c r="E34" s="17"/>
      <c r="F34" s="2"/>
      <c r="G34" s="76"/>
      <c r="H34" s="77"/>
      <c r="I34" s="76"/>
      <c r="J34" s="148"/>
    </row>
    <row r="35" spans="1:10" ht="25.5" customHeight="1">
      <c r="A35" s="17"/>
      <c r="B35" s="17"/>
      <c r="C35" s="17"/>
      <c r="D35" s="17"/>
      <c r="E35" s="17"/>
      <c r="F35" s="2"/>
      <c r="G35" s="10"/>
      <c r="H35" s="2"/>
      <c r="I35" s="10"/>
      <c r="J35" s="148"/>
    </row>
    <row r="36" spans="1:10" ht="25.5" customHeight="1">
      <c r="A36" s="17" t="s">
        <v>10</v>
      </c>
      <c r="B36" s="17"/>
      <c r="C36" s="17"/>
      <c r="D36" s="17"/>
      <c r="E36" s="17"/>
      <c r="F36" s="2"/>
      <c r="G36" s="10"/>
      <c r="H36" s="2"/>
      <c r="I36" s="10"/>
      <c r="J36" s="148"/>
    </row>
    <row r="37" spans="1:10" s="37" customFormat="1" ht="27" customHeight="1">
      <c r="A37" s="150" t="s">
        <v>65</v>
      </c>
      <c r="B37" s="150"/>
      <c r="C37" s="150"/>
      <c r="D37" s="150"/>
      <c r="E37" s="150"/>
      <c r="F37" s="150"/>
      <c r="G37" s="150"/>
      <c r="H37" s="150"/>
      <c r="I37" s="150"/>
      <c r="J37" s="149"/>
    </row>
    <row r="38" spans="1:10" s="37" customFormat="1" ht="27" customHeight="1">
      <c r="A38" s="150" t="s">
        <v>0</v>
      </c>
      <c r="B38" s="150"/>
      <c r="C38" s="150"/>
      <c r="D38" s="150"/>
      <c r="E38" s="150"/>
      <c r="F38" s="150"/>
      <c r="G38" s="150"/>
      <c r="H38" s="150"/>
      <c r="I38" s="150"/>
      <c r="J38" s="149"/>
    </row>
    <row r="39" spans="1:10" s="37" customFormat="1" ht="27" customHeight="1">
      <c r="A39" s="151" t="str">
        <f>A3</f>
        <v>ณ วันที่ 30 กันยายน 2549 และวันที่ 31 ธันวาคม 2548</v>
      </c>
      <c r="B39" s="151"/>
      <c r="C39" s="151"/>
      <c r="D39" s="151"/>
      <c r="E39" s="151"/>
      <c r="F39" s="151"/>
      <c r="G39" s="151"/>
      <c r="H39" s="151"/>
      <c r="I39" s="151"/>
      <c r="J39" s="149"/>
    </row>
    <row r="40" spans="1:10" ht="25.5" customHeight="1">
      <c r="A40" s="40"/>
      <c r="B40" s="40"/>
      <c r="C40" s="40"/>
      <c r="D40" s="40"/>
      <c r="E40" s="40"/>
      <c r="F40" s="41"/>
      <c r="G40" s="42">
        <f>G4</f>
        <v>2549</v>
      </c>
      <c r="H40" s="40"/>
      <c r="I40" s="42">
        <f>I4</f>
        <v>2548</v>
      </c>
      <c r="J40" s="148"/>
    </row>
    <row r="41" spans="1:10" ht="24.75" customHeight="1">
      <c r="A41" s="38"/>
      <c r="B41" s="38"/>
      <c r="C41" s="38"/>
      <c r="D41" s="38"/>
      <c r="E41" s="38"/>
      <c r="F41" s="39"/>
      <c r="G41" s="65" t="str">
        <f>G5</f>
        <v>พันบาท</v>
      </c>
      <c r="H41" s="38"/>
      <c r="I41" s="65" t="str">
        <f>I5</f>
        <v>พันบาท</v>
      </c>
      <c r="J41" s="148"/>
    </row>
    <row r="42" spans="1:10" ht="24.75" customHeight="1">
      <c r="A42" s="27"/>
      <c r="B42" s="27"/>
      <c r="C42" s="27"/>
      <c r="D42" s="27"/>
      <c r="E42" s="27"/>
      <c r="F42" s="63"/>
      <c r="G42" s="64" t="s">
        <v>111</v>
      </c>
      <c r="H42" s="27"/>
      <c r="I42" s="64" t="s">
        <v>110</v>
      </c>
      <c r="J42" s="148"/>
    </row>
    <row r="43" spans="1:10" ht="24.75" customHeight="1">
      <c r="A43" s="27"/>
      <c r="B43" s="27"/>
      <c r="C43" s="27"/>
      <c r="D43" s="27"/>
      <c r="E43" s="27"/>
      <c r="F43" s="63"/>
      <c r="G43" s="64" t="s">
        <v>112</v>
      </c>
      <c r="H43" s="27"/>
      <c r="I43" s="64"/>
      <c r="J43" s="148"/>
    </row>
    <row r="44" spans="1:10" ht="24.75" customHeight="1">
      <c r="A44" s="17"/>
      <c r="B44" s="17" t="s">
        <v>17</v>
      </c>
      <c r="C44" s="20" t="s">
        <v>18</v>
      </c>
      <c r="D44" s="17"/>
      <c r="E44" s="18"/>
      <c r="F44" s="6"/>
      <c r="G44" s="2"/>
      <c r="H44" s="2"/>
      <c r="I44" s="2"/>
      <c r="J44" s="148"/>
    </row>
    <row r="45" spans="1:10" ht="24.75" customHeight="1">
      <c r="A45" s="20" t="s">
        <v>11</v>
      </c>
      <c r="B45" s="17"/>
      <c r="C45" s="17"/>
      <c r="D45" s="17"/>
      <c r="E45" s="18"/>
      <c r="F45" s="27"/>
      <c r="G45" s="12"/>
      <c r="H45" s="2"/>
      <c r="I45" s="12"/>
      <c r="J45" s="148"/>
    </row>
    <row r="46" spans="1:10" ht="24.75" customHeight="1">
      <c r="A46" s="17"/>
      <c r="B46" s="17" t="s">
        <v>56</v>
      </c>
      <c r="C46" s="17"/>
      <c r="D46" s="17"/>
      <c r="E46" s="16"/>
      <c r="F46" s="49"/>
      <c r="G46" s="70">
        <v>20900</v>
      </c>
      <c r="H46" s="70"/>
      <c r="I46" s="70">
        <v>18265</v>
      </c>
      <c r="J46" s="147"/>
    </row>
    <row r="47" spans="1:10" ht="24.75" customHeight="1">
      <c r="A47" s="17"/>
      <c r="B47" s="17" t="s">
        <v>25</v>
      </c>
      <c r="C47" s="17"/>
      <c r="D47" s="17"/>
      <c r="E47" s="16"/>
      <c r="F47" s="7"/>
      <c r="G47" s="70"/>
      <c r="H47" s="70"/>
      <c r="I47" s="70"/>
      <c r="J47" s="147"/>
    </row>
    <row r="48" spans="1:10" ht="24.75" customHeight="1">
      <c r="A48" s="17"/>
      <c r="B48" s="17"/>
      <c r="C48" s="17" t="s">
        <v>68</v>
      </c>
      <c r="D48" s="17"/>
      <c r="E48" s="16"/>
      <c r="F48" s="49"/>
      <c r="G48" s="70">
        <v>1339</v>
      </c>
      <c r="H48" s="70"/>
      <c r="I48" s="70">
        <v>2586</v>
      </c>
      <c r="J48" s="147"/>
    </row>
    <row r="49" spans="1:10" ht="24.75" customHeight="1">
      <c r="A49" s="17"/>
      <c r="B49" s="17"/>
      <c r="C49" s="18" t="s">
        <v>53</v>
      </c>
      <c r="D49" s="17"/>
      <c r="E49" s="16"/>
      <c r="F49" s="7"/>
      <c r="G49" s="70">
        <v>15483</v>
      </c>
      <c r="H49" s="70"/>
      <c r="I49" s="70">
        <v>8776</v>
      </c>
      <c r="J49" s="147"/>
    </row>
    <row r="50" spans="1:10" ht="24.75" customHeight="1">
      <c r="A50" s="17"/>
      <c r="B50" s="17"/>
      <c r="C50" s="18" t="s">
        <v>119</v>
      </c>
      <c r="D50" s="17"/>
      <c r="E50" s="16"/>
      <c r="F50" s="7"/>
      <c r="G50" s="70">
        <v>8766</v>
      </c>
      <c r="H50" s="70"/>
      <c r="I50" s="70">
        <v>6798</v>
      </c>
      <c r="J50" s="147"/>
    </row>
    <row r="51" spans="1:10" ht="24.75" customHeight="1">
      <c r="A51" s="17"/>
      <c r="B51" s="17"/>
      <c r="C51" s="18" t="s">
        <v>26</v>
      </c>
      <c r="D51" s="21"/>
      <c r="E51" s="16"/>
      <c r="F51" s="7"/>
      <c r="G51" s="78">
        <v>234</v>
      </c>
      <c r="H51" s="70"/>
      <c r="I51" s="78">
        <v>66</v>
      </c>
      <c r="J51" s="147"/>
    </row>
    <row r="52" spans="1:10" ht="24.75" customHeight="1">
      <c r="A52" s="17"/>
      <c r="B52" s="17"/>
      <c r="C52" s="17"/>
      <c r="D52" s="20" t="s">
        <v>16</v>
      </c>
      <c r="E52" s="16"/>
      <c r="F52" s="8"/>
      <c r="G52" s="71">
        <f>SUM(G46:G51)</f>
        <v>46722</v>
      </c>
      <c r="H52" s="74"/>
      <c r="I52" s="71">
        <f>SUM(I46:I51)</f>
        <v>36491</v>
      </c>
      <c r="J52" s="148"/>
    </row>
    <row r="53" spans="1:10" ht="25.5" customHeight="1">
      <c r="A53" s="17"/>
      <c r="D53" s="20" t="s">
        <v>50</v>
      </c>
      <c r="E53" s="16"/>
      <c r="F53" s="8"/>
      <c r="G53" s="71">
        <f>SUM(G52)</f>
        <v>46722</v>
      </c>
      <c r="H53" s="73"/>
      <c r="I53" s="71">
        <f>SUM(I52)</f>
        <v>36491</v>
      </c>
      <c r="J53" s="148"/>
    </row>
    <row r="54" spans="1:10" ht="25.5" customHeight="1">
      <c r="A54" s="20" t="s">
        <v>4</v>
      </c>
      <c r="B54" s="17"/>
      <c r="C54" s="17"/>
      <c r="D54" s="17"/>
      <c r="E54" s="16"/>
      <c r="F54" s="7"/>
      <c r="G54" s="74"/>
      <c r="H54" s="70"/>
      <c r="I54" s="70"/>
      <c r="J54" s="148"/>
    </row>
    <row r="55" spans="1:10" ht="25.5" customHeight="1">
      <c r="A55" s="17"/>
      <c r="B55" s="17" t="s">
        <v>13</v>
      </c>
      <c r="C55" s="17"/>
      <c r="D55" s="17"/>
      <c r="E55" s="16"/>
      <c r="F55" s="7"/>
      <c r="G55" s="74"/>
      <c r="H55" s="70"/>
      <c r="I55" s="70"/>
      <c r="J55" s="148"/>
    </row>
    <row r="56" spans="1:10" ht="24.75" customHeight="1">
      <c r="A56" s="17"/>
      <c r="B56" s="17"/>
      <c r="C56" s="17" t="s">
        <v>14</v>
      </c>
      <c r="D56" s="17"/>
      <c r="E56" s="16"/>
      <c r="F56" s="7"/>
      <c r="G56" s="74"/>
      <c r="H56" s="74"/>
      <c r="I56" s="74"/>
      <c r="J56" s="148"/>
    </row>
    <row r="57" spans="1:10" ht="24.75" customHeight="1">
      <c r="A57" s="17"/>
      <c r="B57" s="17"/>
      <c r="C57" s="17"/>
      <c r="D57" s="17" t="s">
        <v>69</v>
      </c>
      <c r="E57" s="16"/>
      <c r="F57" s="7"/>
      <c r="G57" s="79">
        <v>120000</v>
      </c>
      <c r="H57" s="72"/>
      <c r="I57" s="79">
        <v>120000</v>
      </c>
      <c r="J57" s="148"/>
    </row>
    <row r="58" spans="1:10" ht="24.75" customHeight="1">
      <c r="A58" s="17"/>
      <c r="B58" s="17"/>
      <c r="C58" s="17" t="s">
        <v>12</v>
      </c>
      <c r="D58" s="17"/>
      <c r="E58" s="16"/>
      <c r="F58" s="7"/>
      <c r="G58" s="70"/>
      <c r="H58" s="70"/>
      <c r="I58" s="70"/>
      <c r="J58" s="148"/>
    </row>
    <row r="59" spans="1:10" ht="24.75" customHeight="1">
      <c r="A59" s="17"/>
      <c r="B59" s="17"/>
      <c r="C59" s="17"/>
      <c r="D59" s="17" t="s">
        <v>69</v>
      </c>
      <c r="E59" s="16"/>
      <c r="F59" s="49"/>
      <c r="G59" s="72">
        <v>120000</v>
      </c>
      <c r="H59" s="72"/>
      <c r="I59" s="72">
        <v>120000</v>
      </c>
      <c r="J59" s="148"/>
    </row>
    <row r="60" spans="1:10" ht="24.75" customHeight="1">
      <c r="A60" s="17"/>
      <c r="B60" s="17" t="s">
        <v>118</v>
      </c>
      <c r="C60" s="17"/>
      <c r="D60" s="17"/>
      <c r="E60" s="18"/>
      <c r="F60" s="49"/>
      <c r="G60" s="72">
        <v>35887</v>
      </c>
      <c r="H60" s="72"/>
      <c r="I60" s="72">
        <v>35887</v>
      </c>
      <c r="J60" s="148"/>
    </row>
    <row r="61" spans="1:10" ht="24" customHeight="1">
      <c r="A61" s="17"/>
      <c r="B61" s="17" t="s">
        <v>40</v>
      </c>
      <c r="C61" s="17"/>
      <c r="D61" s="17"/>
      <c r="E61" s="18"/>
      <c r="F61" s="7"/>
      <c r="G61" s="72"/>
      <c r="H61" s="72"/>
      <c r="I61" s="72"/>
      <c r="J61" s="148"/>
    </row>
    <row r="62" spans="1:10" ht="24" customHeight="1">
      <c r="A62" s="17"/>
      <c r="B62" s="17"/>
      <c r="C62" s="17" t="s">
        <v>38</v>
      </c>
      <c r="D62" s="17"/>
      <c r="E62" s="18"/>
      <c r="F62" s="7"/>
      <c r="G62" s="72"/>
      <c r="H62" s="72"/>
      <c r="I62" s="72"/>
      <c r="J62" s="148"/>
    </row>
    <row r="63" spans="1:10" ht="24" customHeight="1">
      <c r="A63" s="17"/>
      <c r="B63" s="17"/>
      <c r="C63" s="17"/>
      <c r="D63" s="17" t="s">
        <v>39</v>
      </c>
      <c r="E63" s="16"/>
      <c r="F63" s="49" t="s">
        <v>128</v>
      </c>
      <c r="G63" s="72">
        <v>4836</v>
      </c>
      <c r="H63" s="72"/>
      <c r="I63" s="72">
        <v>3686</v>
      </c>
      <c r="J63" s="148"/>
    </row>
    <row r="64" spans="1:10" ht="24" customHeight="1">
      <c r="A64" s="17"/>
      <c r="B64" s="17"/>
      <c r="C64" s="17" t="s">
        <v>27</v>
      </c>
      <c r="D64" s="17"/>
      <c r="E64" s="18"/>
      <c r="F64" s="7"/>
      <c r="G64" s="72">
        <v>63758</v>
      </c>
      <c r="H64" s="72"/>
      <c r="I64" s="72">
        <v>54035</v>
      </c>
      <c r="J64" s="148"/>
    </row>
    <row r="65" spans="1:10" ht="24.75" customHeight="1">
      <c r="A65" s="17"/>
      <c r="B65" s="17" t="s">
        <v>15</v>
      </c>
      <c r="D65" s="20" t="s">
        <v>51</v>
      </c>
      <c r="E65" s="18"/>
      <c r="F65" s="13"/>
      <c r="G65" s="71">
        <f>SUM(G59:G64)</f>
        <v>224481</v>
      </c>
      <c r="H65" s="74"/>
      <c r="I65" s="71">
        <f>SUM(I59:I64)</f>
        <v>213608</v>
      </c>
      <c r="J65" s="148"/>
    </row>
    <row r="66" spans="1:10" ht="24.75" customHeight="1" thickBot="1">
      <c r="A66" s="17"/>
      <c r="B66" s="17"/>
      <c r="D66" s="20" t="s">
        <v>52</v>
      </c>
      <c r="E66" s="18"/>
      <c r="F66" s="13"/>
      <c r="G66" s="75">
        <f>G53+G65</f>
        <v>271203</v>
      </c>
      <c r="H66" s="73"/>
      <c r="I66" s="75">
        <f>SUM(I53+I65)</f>
        <v>250099</v>
      </c>
      <c r="J66" s="148"/>
    </row>
    <row r="67" spans="2:10" ht="25.5" customHeight="1" thickTop="1">
      <c r="B67" s="17"/>
      <c r="C67" s="20"/>
      <c r="D67" s="17"/>
      <c r="E67" s="18"/>
      <c r="F67" s="14"/>
      <c r="G67" s="73"/>
      <c r="H67" s="73"/>
      <c r="I67" s="73"/>
      <c r="J67" s="148"/>
    </row>
    <row r="68" spans="2:10" ht="25.5" customHeight="1">
      <c r="B68" s="17"/>
      <c r="C68" s="20"/>
      <c r="D68" s="17"/>
      <c r="E68" s="18"/>
      <c r="F68" s="14"/>
      <c r="G68" s="115"/>
      <c r="H68" s="115"/>
      <c r="I68" s="115"/>
      <c r="J68" s="148"/>
    </row>
    <row r="69" spans="2:10" ht="25.5" customHeight="1">
      <c r="B69" s="17"/>
      <c r="C69" s="20"/>
      <c r="D69" s="17"/>
      <c r="E69" s="18"/>
      <c r="F69" s="14"/>
      <c r="G69" s="14"/>
      <c r="H69" s="14"/>
      <c r="I69" s="14"/>
      <c r="J69" s="148"/>
    </row>
    <row r="70" ht="25.5" customHeight="1">
      <c r="J70" s="148"/>
    </row>
    <row r="71" ht="25.5" customHeight="1">
      <c r="J71" s="148"/>
    </row>
    <row r="72" spans="1:10" ht="25.5" customHeight="1">
      <c r="A72" s="17" t="s">
        <v>10</v>
      </c>
      <c r="J72" s="148"/>
    </row>
    <row r="73" ht="25.5" customHeight="1">
      <c r="J73" s="148"/>
    </row>
    <row r="74" ht="25.5" customHeight="1">
      <c r="J74" s="148"/>
    </row>
    <row r="75" ht="25.5" customHeight="1">
      <c r="J75" s="148"/>
    </row>
    <row r="76" ht="25.5" customHeight="1">
      <c r="J76" s="148"/>
    </row>
    <row r="77" ht="25.5" customHeight="1">
      <c r="J77" s="148"/>
    </row>
    <row r="78" ht="25.5" customHeight="1">
      <c r="J78" s="148"/>
    </row>
    <row r="79" ht="25.5" customHeight="1">
      <c r="J79" s="148"/>
    </row>
    <row r="80" ht="25.5" customHeight="1">
      <c r="J80" s="148"/>
    </row>
    <row r="81" ht="25.5" customHeight="1">
      <c r="J81" s="148"/>
    </row>
    <row r="82" ht="25.5" customHeight="1">
      <c r="J82" s="148"/>
    </row>
    <row r="83" ht="25.5" customHeight="1">
      <c r="J83" s="148"/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31496062992126" footer="0.590551181102362"/>
  <pageSetup firstPageNumber="2" useFirstPageNumber="1" horizontalDpi="600" verticalDpi="600" orientation="portrait" paperSize="9" scale="85" r:id="rId1"/>
  <headerFooter alignWithMargins="0">
    <oddHeader>&amp;C&amp;"Angsana New,ตัวหนา"&amp;P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Normal="90" zoomScaleSheetLayoutView="100" workbookViewId="0" topLeftCell="A10">
      <selection activeCell="D25" sqref="D25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19.421875" style="1" customWidth="1"/>
    <col min="4" max="4" width="10.00390625" style="1" customWidth="1"/>
    <col min="5" max="5" width="4.140625" style="1" customWidth="1"/>
    <col min="6" max="6" width="10.28125" style="1" bestFit="1" customWidth="1"/>
    <col min="7" max="7" width="1.7109375" style="1" customWidth="1"/>
    <col min="8" max="8" width="9.7109375" style="1" customWidth="1"/>
    <col min="9" max="9" width="1.7109375" style="1" customWidth="1"/>
    <col min="10" max="10" width="10.7109375" style="57" customWidth="1"/>
    <col min="11" max="11" width="1.7109375" style="1" customWidth="1"/>
    <col min="12" max="12" width="9.7109375" style="1" customWidth="1"/>
    <col min="13" max="13" width="9.140625" style="1" customWidth="1"/>
    <col min="14" max="14" width="18.7109375" style="1" customWidth="1"/>
    <col min="15" max="16384" width="9.140625" style="1" customWidth="1"/>
  </cols>
  <sheetData>
    <row r="1" spans="1:12" s="50" customFormat="1" ht="28.5" customHeight="1">
      <c r="A1" s="150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6.2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7" customHeight="1">
      <c r="A3" s="88"/>
      <c r="B3" s="88"/>
      <c r="C3" s="88"/>
      <c r="D3" s="88"/>
      <c r="E3" s="88"/>
      <c r="F3" s="88"/>
      <c r="G3" s="88"/>
      <c r="H3" s="88"/>
      <c r="I3" s="88"/>
      <c r="J3" s="66"/>
      <c r="K3" s="66"/>
      <c r="L3" s="66" t="s">
        <v>111</v>
      </c>
    </row>
    <row r="4" spans="1:12" ht="23.25">
      <c r="A4" s="51"/>
      <c r="B4" s="51"/>
      <c r="C4" s="51"/>
      <c r="D4" s="51"/>
      <c r="E4" s="51"/>
      <c r="F4" s="51"/>
      <c r="G4" s="51"/>
      <c r="H4" s="51"/>
      <c r="I4" s="51"/>
      <c r="J4" s="89"/>
      <c r="K4" s="66"/>
      <c r="L4" s="66" t="s">
        <v>112</v>
      </c>
    </row>
    <row r="5" spans="1:12" ht="23.25">
      <c r="A5" s="51"/>
      <c r="B5" s="51"/>
      <c r="C5" s="51"/>
      <c r="D5" s="51"/>
      <c r="E5" s="51"/>
      <c r="F5" s="51"/>
      <c r="G5" s="51"/>
      <c r="H5" s="51"/>
      <c r="I5" s="51"/>
      <c r="J5" s="153" t="s">
        <v>121</v>
      </c>
      <c r="K5" s="153"/>
      <c r="L5" s="153"/>
    </row>
    <row r="6" spans="1:12" ht="23.25">
      <c r="A6" s="51"/>
      <c r="B6" s="51"/>
      <c r="C6" s="51"/>
      <c r="D6" s="51"/>
      <c r="E6" s="51"/>
      <c r="F6" s="154" t="s">
        <v>122</v>
      </c>
      <c r="G6" s="154"/>
      <c r="H6" s="154"/>
      <c r="I6" s="51"/>
      <c r="J6" s="154" t="s">
        <v>135</v>
      </c>
      <c r="K6" s="154"/>
      <c r="L6" s="154"/>
    </row>
    <row r="7" spans="1:12" ht="27" customHeight="1">
      <c r="A7" s="51"/>
      <c r="B7" s="51"/>
      <c r="C7" s="51"/>
      <c r="D7" s="51"/>
      <c r="E7" s="51"/>
      <c r="F7" s="152" t="s">
        <v>134</v>
      </c>
      <c r="G7" s="152"/>
      <c r="H7" s="152"/>
      <c r="I7" s="51"/>
      <c r="J7" s="152" t="s">
        <v>134</v>
      </c>
      <c r="K7" s="152"/>
      <c r="L7" s="152"/>
    </row>
    <row r="8" spans="1:12" ht="23.25">
      <c r="A8" s="52"/>
      <c r="B8" s="53"/>
      <c r="C8" s="54"/>
      <c r="D8" s="54"/>
      <c r="E8" s="54"/>
      <c r="F8" s="54">
        <v>2549</v>
      </c>
      <c r="G8" s="55"/>
      <c r="H8" s="54">
        <v>2548</v>
      </c>
      <c r="I8" s="55"/>
      <c r="J8" s="54">
        <v>2549</v>
      </c>
      <c r="K8" s="55"/>
      <c r="L8" s="54">
        <v>2548</v>
      </c>
    </row>
    <row r="9" spans="1:12" ht="26.25" customHeight="1">
      <c r="A9" s="50" t="s">
        <v>20</v>
      </c>
      <c r="C9" s="51" t="s">
        <v>97</v>
      </c>
      <c r="D9" s="51"/>
      <c r="F9" s="64"/>
      <c r="G9" s="56"/>
      <c r="H9" s="64"/>
      <c r="L9" s="57"/>
    </row>
    <row r="10" spans="1:12" ht="26.25" customHeight="1">
      <c r="A10" s="50"/>
      <c r="B10" s="1" t="s">
        <v>70</v>
      </c>
      <c r="C10" s="51"/>
      <c r="D10" s="57"/>
      <c r="F10" s="90">
        <v>71654</v>
      </c>
      <c r="G10" s="56"/>
      <c r="H10" s="90">
        <v>62302</v>
      </c>
      <c r="I10" s="58"/>
      <c r="J10" s="91">
        <v>212068</v>
      </c>
      <c r="K10" s="58"/>
      <c r="L10" s="91">
        <v>189513</v>
      </c>
    </row>
    <row r="11" spans="1:12" ht="26.25" customHeight="1">
      <c r="A11" s="50"/>
      <c r="B11" s="1" t="s">
        <v>123</v>
      </c>
      <c r="C11" s="51"/>
      <c r="D11" s="57" t="s">
        <v>86</v>
      </c>
      <c r="F11" s="90">
        <v>6000</v>
      </c>
      <c r="G11" s="56"/>
      <c r="H11" s="90">
        <v>0</v>
      </c>
      <c r="I11" s="58"/>
      <c r="J11" s="90">
        <v>6000</v>
      </c>
      <c r="K11" s="58"/>
      <c r="L11" s="90">
        <v>6000</v>
      </c>
    </row>
    <row r="12" spans="1:12" ht="26.25" customHeight="1">
      <c r="A12" s="50"/>
      <c r="B12" s="1" t="s">
        <v>9</v>
      </c>
      <c r="C12" s="51"/>
      <c r="D12" s="51"/>
      <c r="F12" s="90">
        <v>973</v>
      </c>
      <c r="G12" s="91"/>
      <c r="H12" s="90">
        <v>318</v>
      </c>
      <c r="I12" s="58"/>
      <c r="J12" s="91">
        <v>2409</v>
      </c>
      <c r="K12" s="58"/>
      <c r="L12" s="91">
        <v>913</v>
      </c>
    </row>
    <row r="13" spans="2:12" s="50" customFormat="1" ht="23.25">
      <c r="B13" s="59" t="s">
        <v>98</v>
      </c>
      <c r="D13" s="59"/>
      <c r="F13" s="92">
        <f>SUM(F10:F12)</f>
        <v>78627</v>
      </c>
      <c r="G13" s="93"/>
      <c r="H13" s="92">
        <f>SUM(H10:H12)</f>
        <v>62620</v>
      </c>
      <c r="J13" s="92">
        <f>SUM(J10:J12)</f>
        <v>220477</v>
      </c>
      <c r="K13" s="93"/>
      <c r="L13" s="92">
        <f>SUM(L10:L12)</f>
        <v>196426</v>
      </c>
    </row>
    <row r="14" spans="1:12" ht="26.25" customHeight="1">
      <c r="A14" s="50" t="s">
        <v>21</v>
      </c>
      <c r="F14" s="94"/>
      <c r="G14" s="56"/>
      <c r="H14" s="94"/>
      <c r="J14" s="95"/>
      <c r="K14" s="95"/>
      <c r="L14" s="95"/>
    </row>
    <row r="15" spans="1:12" ht="26.25" customHeight="1">
      <c r="A15" s="50"/>
      <c r="B15" s="1" t="s">
        <v>71</v>
      </c>
      <c r="D15" s="57"/>
      <c r="F15" s="90">
        <v>53968</v>
      </c>
      <c r="G15" s="91"/>
      <c r="H15" s="90">
        <v>46843</v>
      </c>
      <c r="I15" s="58"/>
      <c r="J15" s="58">
        <v>149325</v>
      </c>
      <c r="K15" s="58"/>
      <c r="L15" s="58">
        <v>138724</v>
      </c>
    </row>
    <row r="16" spans="1:12" ht="26.25" customHeight="1">
      <c r="A16" s="50"/>
      <c r="B16" s="1" t="s">
        <v>24</v>
      </c>
      <c r="F16" s="90">
        <v>13284</v>
      </c>
      <c r="G16" s="91"/>
      <c r="H16" s="90">
        <v>12473</v>
      </c>
      <c r="I16" s="58"/>
      <c r="J16" s="58">
        <v>39767</v>
      </c>
      <c r="K16" s="58"/>
      <c r="L16" s="58">
        <v>35889</v>
      </c>
    </row>
    <row r="17" spans="1:12" ht="26.25" customHeight="1">
      <c r="A17" s="50"/>
      <c r="B17" s="1" t="s">
        <v>104</v>
      </c>
      <c r="D17" s="57"/>
      <c r="F17" s="90">
        <v>68</v>
      </c>
      <c r="G17" s="91"/>
      <c r="H17" s="90">
        <v>86</v>
      </c>
      <c r="I17" s="58"/>
      <c r="J17" s="58">
        <v>758</v>
      </c>
      <c r="K17" s="58"/>
      <c r="L17" s="58">
        <v>770</v>
      </c>
    </row>
    <row r="18" spans="2:12" ht="23.25">
      <c r="B18" s="50" t="s">
        <v>99</v>
      </c>
      <c r="F18" s="92">
        <f>SUM(F15:F17)</f>
        <v>67320</v>
      </c>
      <c r="G18" s="93"/>
      <c r="H18" s="92">
        <f>SUM(H15:H17)</f>
        <v>59402</v>
      </c>
      <c r="J18" s="92">
        <f>SUM(J15:J17)</f>
        <v>189850</v>
      </c>
      <c r="K18" s="93"/>
      <c r="L18" s="92">
        <f>SUM(L15:L17)</f>
        <v>175383</v>
      </c>
    </row>
    <row r="19" spans="1:12" s="60" customFormat="1" ht="25.5" customHeight="1">
      <c r="A19" s="60" t="s">
        <v>100</v>
      </c>
      <c r="F19" s="129">
        <f>SUM(F13-F18)</f>
        <v>11307</v>
      </c>
      <c r="G19" s="96"/>
      <c r="H19" s="96">
        <f>SUM(H13-H18)</f>
        <v>3218</v>
      </c>
      <c r="I19" s="96"/>
      <c r="J19" s="96">
        <f>SUM(J13-J18)</f>
        <v>30627</v>
      </c>
      <c r="K19" s="93"/>
      <c r="L19" s="96">
        <f>SUM(L13-L18)</f>
        <v>21043</v>
      </c>
    </row>
    <row r="20" spans="1:12" s="57" customFormat="1" ht="25.5" customHeight="1">
      <c r="A20" s="57" t="s">
        <v>5</v>
      </c>
      <c r="C20" s="60"/>
      <c r="F20" s="97">
        <v>0</v>
      </c>
      <c r="G20" s="98"/>
      <c r="H20" s="97">
        <v>-23</v>
      </c>
      <c r="I20" s="61"/>
      <c r="J20" s="97">
        <v>0</v>
      </c>
      <c r="K20" s="99"/>
      <c r="L20" s="97">
        <v>-126</v>
      </c>
    </row>
    <row r="21" spans="1:12" s="57" customFormat="1" ht="25.5" customHeight="1">
      <c r="A21" s="57" t="s">
        <v>72</v>
      </c>
      <c r="C21" s="60"/>
      <c r="D21" s="57" t="s">
        <v>129</v>
      </c>
      <c r="F21" s="97">
        <v>-1813</v>
      </c>
      <c r="G21" s="98"/>
      <c r="H21" s="97">
        <v>-829</v>
      </c>
      <c r="I21" s="61"/>
      <c r="J21" s="100">
        <v>-7754</v>
      </c>
      <c r="K21" s="99"/>
      <c r="L21" s="100">
        <v>-3911</v>
      </c>
    </row>
    <row r="22" spans="1:12" s="60" customFormat="1" ht="25.5" customHeight="1" thickBot="1">
      <c r="A22" s="60" t="s">
        <v>1</v>
      </c>
      <c r="F22" s="101">
        <f>SUM(F19:F21)</f>
        <v>9494</v>
      </c>
      <c r="G22" s="93"/>
      <c r="H22" s="101">
        <f>SUM(H19:H21)</f>
        <v>2366</v>
      </c>
      <c r="J22" s="101">
        <f>SUM(J19:J21)</f>
        <v>22873</v>
      </c>
      <c r="K22" s="93"/>
      <c r="L22" s="101">
        <f>SUM(L19:L21)</f>
        <v>17006</v>
      </c>
    </row>
    <row r="23" spans="2:12" s="57" customFormat="1" ht="25.5" customHeight="1" thickTop="1">
      <c r="B23" s="60"/>
      <c r="C23" s="60"/>
      <c r="F23" s="94"/>
      <c r="G23" s="102"/>
      <c r="H23" s="94"/>
      <c r="I23" s="60"/>
      <c r="J23" s="103"/>
      <c r="K23" s="95"/>
      <c r="L23" s="103"/>
    </row>
    <row r="24" spans="1:12" ht="26.25" customHeight="1">
      <c r="A24" s="1" t="s">
        <v>101</v>
      </c>
      <c r="D24" s="57"/>
      <c r="F24" s="104">
        <f>SUM(F22/F25)</f>
        <v>0.7911666666666667</v>
      </c>
      <c r="G24" s="105"/>
      <c r="H24" s="104">
        <v>0.2</v>
      </c>
      <c r="J24" s="104">
        <f>SUM(J22/J25)</f>
        <v>1.9060833333333334</v>
      </c>
      <c r="K24" s="105"/>
      <c r="L24" s="104">
        <v>1.42</v>
      </c>
    </row>
    <row r="25" spans="1:12" ht="26.25" customHeight="1">
      <c r="A25" s="1" t="s">
        <v>89</v>
      </c>
      <c r="C25" s="51"/>
      <c r="D25" s="57"/>
      <c r="F25" s="106">
        <v>12000</v>
      </c>
      <c r="G25" s="95"/>
      <c r="H25" s="106">
        <v>12000</v>
      </c>
      <c r="J25" s="106">
        <v>12000</v>
      </c>
      <c r="K25" s="95"/>
      <c r="L25" s="106">
        <v>12000</v>
      </c>
    </row>
    <row r="26" spans="1:12" ht="23.25">
      <c r="A26" s="50"/>
      <c r="F26" s="10"/>
      <c r="G26" s="10"/>
      <c r="H26" s="10"/>
      <c r="J26" s="26"/>
      <c r="K26" s="56"/>
      <c r="L26" s="26"/>
    </row>
    <row r="27" spans="1:12" ht="23.25">
      <c r="A27" s="50"/>
      <c r="F27" s="10"/>
      <c r="G27" s="10"/>
      <c r="H27" s="10"/>
      <c r="J27" s="26"/>
      <c r="L27" s="26"/>
    </row>
    <row r="28" spans="6:8" ht="23.25">
      <c r="F28" s="107"/>
      <c r="G28" s="2"/>
      <c r="H28" s="107"/>
    </row>
    <row r="29" ht="23.25" customHeight="1"/>
    <row r="30" ht="25.5" customHeight="1"/>
    <row r="31" ht="25.5" customHeight="1">
      <c r="A31" s="1" t="s">
        <v>102</v>
      </c>
    </row>
    <row r="34" ht="26.25" customHeight="1"/>
    <row r="35" ht="25.5" customHeight="1"/>
  </sheetData>
  <mergeCells count="7">
    <mergeCell ref="F7:H7"/>
    <mergeCell ref="J7:L7"/>
    <mergeCell ref="A1:L1"/>
    <mergeCell ref="A2:L2"/>
    <mergeCell ref="J5:L5"/>
    <mergeCell ref="F6:H6"/>
    <mergeCell ref="J6:L6"/>
  </mergeCells>
  <printOptions/>
  <pageMargins left="0.71" right="0.22" top="0.78740157480315" bottom="0.590551181102362" header="0.511811023622047" footer="0.511811023622047"/>
  <pageSetup firstPageNumber="4" useFirstPageNumber="1" horizontalDpi="600" verticalDpi="600" orientation="portrait" paperSize="9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90" zoomScaleSheetLayoutView="100" workbookViewId="0" topLeftCell="A10">
      <selection activeCell="J19" sqref="J19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37" customFormat="1" ht="27" customHeight="1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37" customFormat="1" ht="27" customHeight="1">
      <c r="A2" s="156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37" customFormat="1" ht="27" customHeight="1">
      <c r="A3" s="157" t="s">
        <v>136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11" customFormat="1" ht="27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8" t="s">
        <v>111</v>
      </c>
    </row>
    <row r="5" spans="1:12" s="11" customFormat="1" ht="27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8" t="s">
        <v>114</v>
      </c>
    </row>
    <row r="6" spans="1:12" s="11" customFormat="1" ht="25.5" customHeight="1">
      <c r="A6" s="43"/>
      <c r="B6" s="43"/>
      <c r="C6" s="43"/>
      <c r="D6" s="44" t="s">
        <v>13</v>
      </c>
      <c r="E6" s="43"/>
      <c r="F6" s="44" t="s">
        <v>43</v>
      </c>
      <c r="G6" s="44"/>
      <c r="H6" s="155" t="s">
        <v>41</v>
      </c>
      <c r="I6" s="155"/>
      <c r="J6" s="155"/>
      <c r="K6" s="44"/>
      <c r="L6" s="44" t="s">
        <v>45</v>
      </c>
    </row>
    <row r="7" spans="1:12" s="11" customFormat="1" ht="25.5" customHeight="1">
      <c r="A7" s="45"/>
      <c r="B7" s="45"/>
      <c r="C7" s="45"/>
      <c r="D7" s="46" t="s">
        <v>42</v>
      </c>
      <c r="E7" s="45"/>
      <c r="F7" s="47" t="s">
        <v>44</v>
      </c>
      <c r="G7" s="46"/>
      <c r="H7" s="47" t="s">
        <v>38</v>
      </c>
      <c r="I7" s="48"/>
      <c r="J7" s="47" t="s">
        <v>27</v>
      </c>
      <c r="K7" s="48"/>
      <c r="L7" s="47"/>
    </row>
    <row r="8" spans="1:12" ht="25.5" customHeight="1">
      <c r="A8" s="27"/>
      <c r="B8" s="27"/>
      <c r="C8" s="27"/>
      <c r="D8" s="34" t="s">
        <v>109</v>
      </c>
      <c r="E8" s="27"/>
      <c r="F8" s="34" t="str">
        <f>D8</f>
        <v>พันบาท</v>
      </c>
      <c r="G8" s="34"/>
      <c r="H8" s="34" t="str">
        <f>D8</f>
        <v>พันบาท</v>
      </c>
      <c r="I8" s="27"/>
      <c r="J8" s="34" t="str">
        <f>D8</f>
        <v>พันบาท</v>
      </c>
      <c r="K8" s="27"/>
      <c r="L8" s="34" t="str">
        <f>D8</f>
        <v>พันบาท</v>
      </c>
    </row>
    <row r="9" spans="1:12" ht="25.5" customHeight="1">
      <c r="A9" s="24" t="s">
        <v>113</v>
      </c>
      <c r="B9" s="25"/>
      <c r="C9" s="25"/>
      <c r="D9" s="73">
        <f>D19</f>
        <v>120000</v>
      </c>
      <c r="E9" s="73"/>
      <c r="F9" s="73">
        <f>F19</f>
        <v>35887</v>
      </c>
      <c r="G9" s="73">
        <f>G19</f>
        <v>0</v>
      </c>
      <c r="H9" s="73">
        <v>3686</v>
      </c>
      <c r="I9" s="73"/>
      <c r="J9" s="73">
        <v>54035</v>
      </c>
      <c r="K9" s="73"/>
      <c r="L9" s="73">
        <f>SUM(D9:K9)</f>
        <v>213608</v>
      </c>
    </row>
    <row r="10" spans="1:12" ht="25.5" customHeight="1">
      <c r="A10" s="110" t="s">
        <v>126</v>
      </c>
      <c r="B10" s="114"/>
      <c r="C10" s="22" t="s">
        <v>128</v>
      </c>
      <c r="D10" s="113">
        <v>0</v>
      </c>
      <c r="E10" s="113"/>
      <c r="F10" s="113">
        <v>0</v>
      </c>
      <c r="G10" s="113"/>
      <c r="H10" s="113">
        <v>0</v>
      </c>
      <c r="I10" s="113"/>
      <c r="J10" s="113">
        <v>-12000</v>
      </c>
      <c r="K10" s="113"/>
      <c r="L10" s="113">
        <f>SUM(D10:K10)</f>
        <v>-12000</v>
      </c>
    </row>
    <row r="11" spans="1:12" ht="25.5" customHeight="1">
      <c r="A11" s="110" t="s">
        <v>127</v>
      </c>
      <c r="B11" s="114"/>
      <c r="C11" s="22" t="s">
        <v>128</v>
      </c>
      <c r="D11" s="113">
        <v>0</v>
      </c>
      <c r="E11" s="113"/>
      <c r="F11" s="113">
        <v>0</v>
      </c>
      <c r="G11" s="113"/>
      <c r="H11" s="113">
        <v>1150</v>
      </c>
      <c r="I11" s="113"/>
      <c r="J11" s="113">
        <v>-1150</v>
      </c>
      <c r="K11" s="113"/>
      <c r="L11" s="73">
        <f>SUM(D11:K11)</f>
        <v>0</v>
      </c>
    </row>
    <row r="12" spans="1:12" ht="25.5" customHeight="1">
      <c r="A12" s="22" t="s">
        <v>1</v>
      </c>
      <c r="B12" s="22"/>
      <c r="C12" s="22"/>
      <c r="D12" s="113">
        <v>0</v>
      </c>
      <c r="E12" s="113"/>
      <c r="F12" s="113">
        <v>0</v>
      </c>
      <c r="G12" s="113"/>
      <c r="H12" s="113">
        <v>0</v>
      </c>
      <c r="I12" s="113"/>
      <c r="J12" s="113">
        <f>งบกำไร!J22</f>
        <v>22873</v>
      </c>
      <c r="K12" s="113"/>
      <c r="L12" s="72">
        <f>SUM(D12:J12)</f>
        <v>22873</v>
      </c>
    </row>
    <row r="13" spans="1:12" ht="25.5" customHeight="1" thickBot="1">
      <c r="A13" s="62" t="s">
        <v>137</v>
      </c>
      <c r="B13" s="22"/>
      <c r="C13" s="22"/>
      <c r="D13" s="75">
        <f>SUM(D9:D12)</f>
        <v>120000</v>
      </c>
      <c r="E13" s="76"/>
      <c r="F13" s="75">
        <f>SUM(F9:F12)</f>
        <v>35887</v>
      </c>
      <c r="G13" s="73"/>
      <c r="H13" s="75">
        <f>SUM(H9:H12)</f>
        <v>4836</v>
      </c>
      <c r="I13" s="73"/>
      <c r="J13" s="75">
        <f>SUM(J9:J12)</f>
        <v>63758</v>
      </c>
      <c r="K13" s="73" t="e">
        <f>SUM(#REF!)</f>
        <v>#REF!</v>
      </c>
      <c r="L13" s="75">
        <f>SUM(L9:L12)</f>
        <v>224481</v>
      </c>
    </row>
    <row r="14" spans="1:12" ht="25.5" customHeight="1" thickTop="1">
      <c r="A14" s="25"/>
      <c r="B14" s="22"/>
      <c r="C14" s="22"/>
      <c r="D14" s="73"/>
      <c r="E14" s="76"/>
      <c r="F14" s="82"/>
      <c r="G14" s="73"/>
      <c r="H14" s="73"/>
      <c r="I14" s="73"/>
      <c r="J14" s="73"/>
      <c r="K14" s="73"/>
      <c r="L14" s="73"/>
    </row>
    <row r="15" spans="1:12" ht="25.5" customHeight="1">
      <c r="A15" s="24" t="s">
        <v>73</v>
      </c>
      <c r="B15" s="22"/>
      <c r="C15" s="22"/>
      <c r="D15" s="81">
        <v>120000</v>
      </c>
      <c r="E15" s="83"/>
      <c r="F15" s="73">
        <v>35887</v>
      </c>
      <c r="G15" s="81"/>
      <c r="H15" s="73">
        <v>2607</v>
      </c>
      <c r="I15" s="73"/>
      <c r="J15" s="73">
        <v>44121</v>
      </c>
      <c r="K15" s="73"/>
      <c r="L15" s="73">
        <f>SUM(D15:J15)</f>
        <v>202615</v>
      </c>
    </row>
    <row r="16" spans="1:12" ht="25.5" customHeight="1">
      <c r="A16" s="110" t="s">
        <v>126</v>
      </c>
      <c r="B16" s="22"/>
      <c r="C16" s="22" t="s">
        <v>128</v>
      </c>
      <c r="D16" s="111">
        <v>0</v>
      </c>
      <c r="E16" s="112"/>
      <c r="F16" s="113">
        <v>0</v>
      </c>
      <c r="G16" s="111"/>
      <c r="H16" s="113">
        <v>0</v>
      </c>
      <c r="I16" s="113"/>
      <c r="J16" s="113">
        <v>-12000</v>
      </c>
      <c r="K16" s="113"/>
      <c r="L16" s="113">
        <f>SUM(D16:J16)</f>
        <v>-12000</v>
      </c>
    </row>
    <row r="17" spans="1:12" ht="25.5" customHeight="1">
      <c r="A17" s="110" t="s">
        <v>127</v>
      </c>
      <c r="B17" s="22"/>
      <c r="C17" s="22" t="s">
        <v>128</v>
      </c>
      <c r="D17" s="111">
        <v>0</v>
      </c>
      <c r="E17" s="112"/>
      <c r="F17" s="113">
        <v>0</v>
      </c>
      <c r="G17" s="111"/>
      <c r="H17" s="113">
        <v>1079</v>
      </c>
      <c r="I17" s="113"/>
      <c r="J17" s="113">
        <v>-1079</v>
      </c>
      <c r="K17" s="113"/>
      <c r="L17" s="113">
        <f>SUM(D17:J17)</f>
        <v>0</v>
      </c>
    </row>
    <row r="18" spans="1:12" ht="25.5" customHeight="1">
      <c r="A18" s="22" t="s">
        <v>48</v>
      </c>
      <c r="B18" s="22"/>
      <c r="C18" s="22"/>
      <c r="D18" s="111">
        <v>0</v>
      </c>
      <c r="E18" s="112"/>
      <c r="F18" s="111">
        <v>0</v>
      </c>
      <c r="G18" s="111"/>
      <c r="H18" s="111">
        <v>0</v>
      </c>
      <c r="I18" s="113"/>
      <c r="J18" s="113">
        <f>งบกำไร!L22</f>
        <v>17006</v>
      </c>
      <c r="K18" s="113"/>
      <c r="L18" s="113">
        <f>SUM(D18:K18)</f>
        <v>17006</v>
      </c>
    </row>
    <row r="19" spans="1:12" ht="25.5" customHeight="1" thickBot="1">
      <c r="A19" s="62" t="s">
        <v>138</v>
      </c>
      <c r="B19" s="25"/>
      <c r="C19" s="25"/>
      <c r="D19" s="75">
        <f>SUM(D15:D18)</f>
        <v>120000</v>
      </c>
      <c r="E19" s="76"/>
      <c r="F19" s="75">
        <f>SUM(F15:F18)</f>
        <v>35887</v>
      </c>
      <c r="G19" s="73"/>
      <c r="H19" s="75">
        <f>SUM(H15:H18)</f>
        <v>3686</v>
      </c>
      <c r="I19" s="73"/>
      <c r="J19" s="75">
        <f>SUM(J15:J18)</f>
        <v>48048</v>
      </c>
      <c r="K19" s="73">
        <f>SUM(K18:K18)</f>
        <v>0</v>
      </c>
      <c r="L19" s="75">
        <f>SUM(L15:L18)</f>
        <v>207621</v>
      </c>
    </row>
    <row r="20" spans="1:12" ht="25.5" customHeight="1" thickTop="1">
      <c r="A20" s="22"/>
      <c r="B20" s="22"/>
      <c r="C20" s="22"/>
      <c r="D20" s="27"/>
      <c r="E20" s="10"/>
      <c r="F20" s="7"/>
      <c r="G20" s="27"/>
      <c r="H20" s="4"/>
      <c r="I20" s="7"/>
      <c r="J20" s="7"/>
      <c r="K20" s="7"/>
      <c r="L20" s="7"/>
    </row>
    <row r="21" spans="1:12" ht="25.5" customHeight="1">
      <c r="A21" s="17"/>
      <c r="B21" s="17"/>
      <c r="C21" s="17"/>
      <c r="D21" s="2"/>
      <c r="E21" s="2"/>
      <c r="F21" s="2"/>
      <c r="G21" s="2"/>
      <c r="H21" s="2"/>
      <c r="I21" s="2"/>
      <c r="K21" s="2"/>
      <c r="L21" s="2"/>
    </row>
    <row r="22" spans="1:12" ht="25.5" customHeight="1">
      <c r="A22" s="17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</row>
    <row r="23" spans="1:12" ht="25.5" customHeight="1">
      <c r="A23" s="17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17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17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17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17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17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17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17"/>
      <c r="B32" s="17"/>
      <c r="C32" s="17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17"/>
      <c r="B33" s="17"/>
      <c r="C33" s="17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17"/>
      <c r="B34" s="17"/>
      <c r="C34" s="17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17"/>
      <c r="B35" s="17"/>
      <c r="C35" s="17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17" t="s">
        <v>10</v>
      </c>
      <c r="B36" s="17"/>
      <c r="C36" s="17"/>
      <c r="D36" s="2"/>
      <c r="E36" s="2"/>
      <c r="F36" s="2"/>
      <c r="G36" s="2"/>
      <c r="H36" s="2"/>
      <c r="I36" s="2"/>
      <c r="J36" s="2"/>
      <c r="K36" s="2"/>
      <c r="L36" s="2"/>
    </row>
    <row r="37" spans="1:12" ht="25.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</row>
    <row r="38" spans="1:12" ht="25.5" customHeight="1">
      <c r="A38" s="17"/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</row>
    <row r="39" spans="1:12" ht="25.5" customHeight="1">
      <c r="A39" s="17"/>
      <c r="B39" s="17"/>
      <c r="C39" s="17"/>
      <c r="D39" s="2"/>
      <c r="E39" s="2"/>
      <c r="F39" s="2"/>
      <c r="G39" s="2"/>
      <c r="H39" s="2"/>
      <c r="I39" s="2"/>
      <c r="J39" s="2"/>
      <c r="K39" s="2"/>
      <c r="L39" s="2"/>
    </row>
    <row r="40" spans="2:12" ht="25.5" customHeight="1"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</row>
    <row r="41" spans="2:12" ht="25.5" customHeight="1">
      <c r="B41" s="17"/>
      <c r="C41" s="17"/>
      <c r="D41" s="2"/>
      <c r="E41" s="2"/>
      <c r="F41" s="2"/>
      <c r="G41" s="2"/>
      <c r="H41" s="2"/>
      <c r="I41" s="2"/>
      <c r="J41" s="2"/>
      <c r="K41" s="2"/>
      <c r="L41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5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Normal="90" zoomScaleSheetLayoutView="100" workbookViewId="0" topLeftCell="A53">
      <selection activeCell="H65" sqref="H65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48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37" customFormat="1" ht="27" customHeight="1">
      <c r="A1" s="150" t="s">
        <v>65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37" customFormat="1" ht="27" customHeight="1">
      <c r="A2" s="150" t="s">
        <v>28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37" customFormat="1" ht="27" customHeight="1">
      <c r="A3" s="151" t="s">
        <v>136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7" customHeight="1">
      <c r="A4" s="64"/>
      <c r="B4" s="64"/>
      <c r="C4" s="64"/>
      <c r="D4" s="64"/>
      <c r="E4" s="64"/>
      <c r="F4" s="64"/>
      <c r="G4" s="64"/>
      <c r="H4" s="130"/>
      <c r="I4" s="64"/>
      <c r="J4" s="69" t="s">
        <v>111</v>
      </c>
    </row>
    <row r="5" spans="1:10" ht="25.5" customHeight="1">
      <c r="A5" s="3"/>
      <c r="B5" s="3"/>
      <c r="C5" s="3"/>
      <c r="D5" s="3"/>
      <c r="E5" s="3"/>
      <c r="F5" s="3"/>
      <c r="G5" s="3"/>
      <c r="H5" s="131"/>
      <c r="I5" s="3"/>
      <c r="J5" s="14" t="s">
        <v>112</v>
      </c>
    </row>
    <row r="6" spans="1:10" ht="25.5" customHeight="1">
      <c r="A6" s="40"/>
      <c r="B6" s="40"/>
      <c r="C6" s="40"/>
      <c r="D6" s="40"/>
      <c r="E6" s="40"/>
      <c r="F6" s="40"/>
      <c r="G6" s="40"/>
      <c r="H6" s="54">
        <v>2549</v>
      </c>
      <c r="I6" s="40"/>
      <c r="J6" s="41">
        <v>2548</v>
      </c>
    </row>
    <row r="7" spans="1:10" ht="25.5" customHeight="1">
      <c r="A7" s="27"/>
      <c r="B7" s="27"/>
      <c r="C7" s="27"/>
      <c r="D7" s="27"/>
      <c r="E7" s="27"/>
      <c r="F7" s="27"/>
      <c r="G7" s="27"/>
      <c r="H7" s="132" t="s">
        <v>109</v>
      </c>
      <c r="I7" s="27"/>
      <c r="J7" s="34" t="str">
        <f>H7</f>
        <v>พันบาท</v>
      </c>
    </row>
    <row r="8" spans="1:10" ht="25.5" customHeight="1">
      <c r="A8" s="28" t="s">
        <v>36</v>
      </c>
      <c r="B8" s="16"/>
      <c r="C8" s="32"/>
      <c r="D8" s="32"/>
      <c r="E8" s="23"/>
      <c r="F8" s="23"/>
      <c r="G8" s="23"/>
      <c r="H8" s="133"/>
      <c r="I8" s="35"/>
      <c r="J8" s="36"/>
    </row>
    <row r="9" spans="1:10" ht="25.5" customHeight="1">
      <c r="A9" s="16"/>
      <c r="B9" s="16" t="s">
        <v>1</v>
      </c>
      <c r="C9" s="16"/>
      <c r="D9" s="16"/>
      <c r="E9" s="23"/>
      <c r="F9" s="23"/>
      <c r="G9" s="23"/>
      <c r="H9" s="86">
        <v>22873</v>
      </c>
      <c r="I9" s="72"/>
      <c r="J9" s="70">
        <v>17006</v>
      </c>
    </row>
    <row r="10" spans="1:10" ht="25.5" customHeight="1">
      <c r="A10" s="16"/>
      <c r="B10" s="16" t="s">
        <v>49</v>
      </c>
      <c r="C10" s="16"/>
      <c r="D10" s="16"/>
      <c r="E10" s="23"/>
      <c r="F10" s="23"/>
      <c r="G10" s="23"/>
      <c r="H10" s="134"/>
      <c r="I10" s="72"/>
      <c r="J10" s="84"/>
    </row>
    <row r="11" spans="1:10" ht="25.5" customHeight="1">
      <c r="A11" s="16"/>
      <c r="B11" s="16"/>
      <c r="C11" s="16" t="s">
        <v>130</v>
      </c>
      <c r="D11" s="16"/>
      <c r="E11" s="23"/>
      <c r="F11" s="23"/>
      <c r="G11" s="23"/>
      <c r="H11" s="135">
        <v>-525</v>
      </c>
      <c r="I11" s="72"/>
      <c r="J11" s="72">
        <v>211</v>
      </c>
    </row>
    <row r="12" spans="1:10" ht="25.5" customHeight="1">
      <c r="A12" s="16"/>
      <c r="B12" s="16"/>
      <c r="C12" s="16" t="s">
        <v>124</v>
      </c>
      <c r="D12" s="16"/>
      <c r="E12" s="23"/>
      <c r="F12" s="23"/>
      <c r="G12" s="23"/>
      <c r="H12" s="134">
        <v>-6000</v>
      </c>
      <c r="I12" s="72"/>
      <c r="J12" s="7">
        <v>-6000</v>
      </c>
    </row>
    <row r="13" spans="1:10" ht="25.5" customHeight="1">
      <c r="A13" s="16"/>
      <c r="B13" s="16"/>
      <c r="C13" s="16" t="s">
        <v>22</v>
      </c>
      <c r="D13" s="16"/>
      <c r="E13" s="23"/>
      <c r="F13" s="23"/>
      <c r="G13" s="23"/>
      <c r="H13" s="135">
        <v>19375</v>
      </c>
      <c r="I13" s="72"/>
      <c r="J13" s="108">
        <v>20101</v>
      </c>
    </row>
    <row r="14" spans="1:10" ht="25.5" customHeight="1">
      <c r="A14" s="16"/>
      <c r="B14" s="16"/>
      <c r="C14" s="16" t="s">
        <v>105</v>
      </c>
      <c r="D14" s="16"/>
      <c r="E14" s="23"/>
      <c r="F14" s="23"/>
      <c r="G14" s="23"/>
      <c r="H14" s="135">
        <v>46</v>
      </c>
      <c r="I14" s="72"/>
      <c r="J14" s="72">
        <v>57</v>
      </c>
    </row>
    <row r="15" spans="1:10" ht="25.5" customHeight="1">
      <c r="A15" s="16"/>
      <c r="B15" s="16" t="s">
        <v>63</v>
      </c>
      <c r="C15" s="32"/>
      <c r="D15" s="16"/>
      <c r="E15" s="23"/>
      <c r="F15" s="23"/>
      <c r="G15" s="23"/>
      <c r="H15" s="136">
        <f>SUM(H9:H14)</f>
        <v>35769</v>
      </c>
      <c r="I15" s="84"/>
      <c r="J15" s="85">
        <f>SUM(J9:J14)</f>
        <v>31375</v>
      </c>
    </row>
    <row r="16" spans="1:10" ht="25.5" customHeight="1">
      <c r="A16" s="16"/>
      <c r="B16" s="16"/>
      <c r="C16" s="32" t="s">
        <v>64</v>
      </c>
      <c r="D16" s="16"/>
      <c r="E16" s="23"/>
      <c r="F16" s="23"/>
      <c r="G16" s="23"/>
      <c r="H16" s="115"/>
      <c r="I16" s="84"/>
      <c r="J16" s="73"/>
    </row>
    <row r="17" spans="1:10" ht="25.5" customHeight="1">
      <c r="A17" s="16"/>
      <c r="B17" s="16" t="s">
        <v>90</v>
      </c>
      <c r="C17" s="16"/>
      <c r="D17" s="16"/>
      <c r="E17" s="23"/>
      <c r="F17" s="23"/>
      <c r="G17" s="23"/>
      <c r="H17" s="86">
        <v>-2376</v>
      </c>
      <c r="I17" s="72"/>
      <c r="J17" s="108">
        <v>-463</v>
      </c>
    </row>
    <row r="18" spans="1:10" ht="25.5" customHeight="1">
      <c r="A18" s="16"/>
      <c r="B18" s="16" t="s">
        <v>91</v>
      </c>
      <c r="C18" s="16"/>
      <c r="D18" s="16"/>
      <c r="E18" s="23"/>
      <c r="F18" s="23"/>
      <c r="G18" s="23"/>
      <c r="H18" s="86">
        <v>-561</v>
      </c>
      <c r="I18" s="72"/>
      <c r="J18" s="108">
        <v>-889</v>
      </c>
    </row>
    <row r="19" spans="1:10" ht="25.5" customHeight="1">
      <c r="A19" s="16"/>
      <c r="B19" s="16" t="s">
        <v>132</v>
      </c>
      <c r="C19" s="16"/>
      <c r="D19" s="16"/>
      <c r="E19" s="23"/>
      <c r="F19" s="23"/>
      <c r="G19" s="23"/>
      <c r="H19" s="86">
        <v>1807</v>
      </c>
      <c r="I19" s="72"/>
      <c r="J19" s="70">
        <v>-211</v>
      </c>
    </row>
    <row r="20" spans="1:10" ht="25.5" customHeight="1">
      <c r="A20" s="16"/>
      <c r="B20" s="16" t="s">
        <v>29</v>
      </c>
      <c r="C20" s="16"/>
      <c r="D20" s="16"/>
      <c r="E20" s="23"/>
      <c r="F20" s="23"/>
      <c r="G20" s="23"/>
      <c r="H20" s="137">
        <v>76</v>
      </c>
      <c r="I20" s="72"/>
      <c r="J20" s="109">
        <v>-348</v>
      </c>
    </row>
    <row r="21" spans="1:10" ht="25.5" customHeight="1">
      <c r="A21" s="16"/>
      <c r="B21" s="16" t="s">
        <v>93</v>
      </c>
      <c r="C21" s="16"/>
      <c r="D21" s="16"/>
      <c r="E21" s="23"/>
      <c r="F21" s="23"/>
      <c r="G21" s="23"/>
      <c r="H21" s="137">
        <v>1090</v>
      </c>
      <c r="I21" s="72"/>
      <c r="J21" s="109">
        <v>476</v>
      </c>
    </row>
    <row r="22" spans="1:10" ht="25.5" customHeight="1">
      <c r="A22" s="16"/>
      <c r="B22" s="16" t="s">
        <v>57</v>
      </c>
      <c r="C22" s="16"/>
      <c r="D22" s="16"/>
      <c r="E22" s="23"/>
      <c r="F22" s="23"/>
      <c r="G22" s="23"/>
      <c r="H22" s="86">
        <v>2635</v>
      </c>
      <c r="I22" s="72"/>
      <c r="J22" s="108">
        <v>2069</v>
      </c>
    </row>
    <row r="23" spans="1:10" ht="25.5" customHeight="1">
      <c r="A23" s="16"/>
      <c r="B23" s="16" t="s">
        <v>74</v>
      </c>
      <c r="C23" s="16"/>
      <c r="D23" s="16"/>
      <c r="E23" s="23"/>
      <c r="F23" s="23"/>
      <c r="G23" s="23"/>
      <c r="H23" s="86">
        <v>-1247</v>
      </c>
      <c r="I23" s="72"/>
      <c r="J23" s="108">
        <v>-2274</v>
      </c>
    </row>
    <row r="24" spans="1:10" ht="25.5" customHeight="1">
      <c r="A24" s="16"/>
      <c r="B24" s="16" t="s">
        <v>55</v>
      </c>
      <c r="C24" s="16"/>
      <c r="D24" s="16"/>
      <c r="E24" s="23"/>
      <c r="F24" s="23"/>
      <c r="G24" s="23"/>
      <c r="H24" s="86">
        <v>6707</v>
      </c>
      <c r="I24" s="72"/>
      <c r="J24" s="108">
        <v>1925</v>
      </c>
    </row>
    <row r="25" spans="1:10" ht="25.5" customHeight="1">
      <c r="A25" s="16"/>
      <c r="B25" s="16" t="s">
        <v>30</v>
      </c>
      <c r="C25" s="16"/>
      <c r="D25" s="16"/>
      <c r="E25" s="23"/>
      <c r="F25" s="23"/>
      <c r="G25" s="23"/>
      <c r="H25" s="86">
        <v>168</v>
      </c>
      <c r="I25" s="76"/>
      <c r="J25" s="86">
        <v>157</v>
      </c>
    </row>
    <row r="26" spans="1:10" ht="25.5" customHeight="1">
      <c r="A26" s="28" t="s">
        <v>32</v>
      </c>
      <c r="B26" s="16"/>
      <c r="C26" s="32"/>
      <c r="D26" s="16"/>
      <c r="E26" s="23"/>
      <c r="F26" s="23"/>
      <c r="G26" s="23"/>
      <c r="H26" s="138">
        <f>SUM(H15:H25)</f>
        <v>44068</v>
      </c>
      <c r="I26" s="73">
        <f>SUM(I15:I25)</f>
        <v>0</v>
      </c>
      <c r="J26" s="71">
        <f>SUM(J15:J25)</f>
        <v>31817</v>
      </c>
    </row>
    <row r="27" spans="1:10" ht="25.5" customHeight="1">
      <c r="A27" s="28"/>
      <c r="B27" s="16"/>
      <c r="C27" s="32"/>
      <c r="D27" s="16"/>
      <c r="E27" s="23"/>
      <c r="F27" s="23"/>
      <c r="G27" s="23"/>
      <c r="H27" s="139"/>
      <c r="I27" s="14"/>
      <c r="J27" s="14"/>
    </row>
    <row r="28" spans="1:10" ht="25.5" customHeight="1">
      <c r="A28" s="28"/>
      <c r="B28" s="16"/>
      <c r="C28" s="32"/>
      <c r="D28" s="16"/>
      <c r="E28" s="23"/>
      <c r="F28" s="23"/>
      <c r="G28" s="23"/>
      <c r="H28" s="139"/>
      <c r="I28" s="14"/>
      <c r="J28" s="14"/>
    </row>
    <row r="29" spans="1:10" ht="25.5" customHeight="1">
      <c r="A29" s="28"/>
      <c r="B29" s="16"/>
      <c r="C29" s="32"/>
      <c r="D29" s="16"/>
      <c r="E29" s="23"/>
      <c r="F29" s="23"/>
      <c r="G29" s="23"/>
      <c r="H29" s="139"/>
      <c r="I29" s="14"/>
      <c r="J29" s="14"/>
    </row>
    <row r="30" spans="1:10" ht="25.5" customHeight="1">
      <c r="A30" s="28"/>
      <c r="B30" s="16"/>
      <c r="C30" s="32"/>
      <c r="D30" s="16"/>
      <c r="E30" s="23"/>
      <c r="F30" s="23"/>
      <c r="G30" s="23"/>
      <c r="H30" s="139"/>
      <c r="I30" s="14"/>
      <c r="J30" s="14"/>
    </row>
    <row r="31" spans="1:10" ht="25.5" customHeight="1">
      <c r="A31" s="28"/>
      <c r="B31" s="16"/>
      <c r="C31" s="32"/>
      <c r="D31" s="16"/>
      <c r="E31" s="23"/>
      <c r="F31" s="23"/>
      <c r="G31" s="23"/>
      <c r="H31" s="139"/>
      <c r="I31" s="14"/>
      <c r="J31" s="14"/>
    </row>
    <row r="32" spans="1:10" ht="25.5" customHeight="1">
      <c r="A32" s="28"/>
      <c r="B32" s="16"/>
      <c r="C32" s="32"/>
      <c r="D32" s="16"/>
      <c r="E32" s="23"/>
      <c r="F32" s="23"/>
      <c r="G32" s="23"/>
      <c r="H32" s="139"/>
      <c r="I32" s="14"/>
      <c r="J32" s="14"/>
    </row>
    <row r="33" spans="1:10" ht="25.5" customHeight="1">
      <c r="A33" s="28"/>
      <c r="B33" s="16"/>
      <c r="C33" s="32"/>
      <c r="D33" s="16"/>
      <c r="E33" s="23"/>
      <c r="F33" s="23"/>
      <c r="G33" s="23"/>
      <c r="H33" s="140"/>
      <c r="I33" s="33"/>
      <c r="J33" s="33"/>
    </row>
    <row r="34" spans="1:10" ht="25.5" customHeight="1">
      <c r="A34" s="16" t="s">
        <v>10</v>
      </c>
      <c r="B34" s="16"/>
      <c r="C34" s="16"/>
      <c r="D34" s="16"/>
      <c r="E34" s="23"/>
      <c r="F34" s="23"/>
      <c r="G34" s="23"/>
      <c r="H34" s="141"/>
      <c r="I34" s="31"/>
      <c r="J34" s="30"/>
    </row>
    <row r="35" spans="1:10" s="37" customFormat="1" ht="27" customHeight="1">
      <c r="A35" s="150" t="str">
        <f>A1</f>
        <v>บริษัท เชียงใหม่ธุรกิจการแพทย์ จำกัด (มหาชน)</v>
      </c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s="37" customFormat="1" ht="27" customHeight="1">
      <c r="A36" s="151" t="s">
        <v>28</v>
      </c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s="37" customFormat="1" ht="27" customHeight="1">
      <c r="A37" s="151" t="str">
        <f>A3</f>
        <v>สำหรับงวด 9 เดือน สิ้นสุดวันที่ 30 กันยายน 2549 และ 2548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27" customHeight="1">
      <c r="A38" s="64"/>
      <c r="B38" s="64"/>
      <c r="C38" s="64"/>
      <c r="D38" s="64"/>
      <c r="E38" s="64"/>
      <c r="F38" s="64"/>
      <c r="G38" s="64"/>
      <c r="H38" s="130"/>
      <c r="I38" s="64"/>
      <c r="J38" s="69" t="s">
        <v>111</v>
      </c>
    </row>
    <row r="39" spans="1:10" ht="25.5" customHeight="1">
      <c r="A39" s="3"/>
      <c r="B39" s="3"/>
      <c r="C39" s="3"/>
      <c r="D39" s="3"/>
      <c r="E39" s="3"/>
      <c r="F39" s="3"/>
      <c r="G39" s="3"/>
      <c r="H39" s="131"/>
      <c r="I39" s="3"/>
      <c r="J39" s="14" t="s">
        <v>112</v>
      </c>
    </row>
    <row r="40" spans="1:10" ht="25.5" customHeight="1">
      <c r="A40" s="40"/>
      <c r="B40" s="40"/>
      <c r="C40" s="40"/>
      <c r="D40" s="40"/>
      <c r="E40" s="40"/>
      <c r="F40" s="40"/>
      <c r="G40" s="40"/>
      <c r="H40" s="54">
        <v>2549</v>
      </c>
      <c r="I40" s="40"/>
      <c r="J40" s="41">
        <v>2548</v>
      </c>
    </row>
    <row r="41" spans="1:10" ht="25.5" customHeight="1">
      <c r="A41" s="27"/>
      <c r="B41" s="27"/>
      <c r="C41" s="27"/>
      <c r="D41" s="27"/>
      <c r="E41" s="27"/>
      <c r="F41" s="27"/>
      <c r="G41" s="27"/>
      <c r="H41" s="132" t="s">
        <v>109</v>
      </c>
      <c r="I41" s="27"/>
      <c r="J41" s="34" t="str">
        <f>H41</f>
        <v>พันบาท</v>
      </c>
    </row>
    <row r="42" spans="1:10" ht="25.5" customHeight="1">
      <c r="A42" s="28" t="s">
        <v>37</v>
      </c>
      <c r="B42" s="16"/>
      <c r="C42" s="16"/>
      <c r="D42" s="16"/>
      <c r="E42" s="23"/>
      <c r="F42" s="23"/>
      <c r="G42" s="23"/>
      <c r="H42" s="141"/>
      <c r="I42" s="29"/>
      <c r="J42" s="30"/>
    </row>
    <row r="43" spans="1:10" ht="29.25" customHeight="1">
      <c r="A43" s="16"/>
      <c r="B43" s="16" t="s">
        <v>95</v>
      </c>
      <c r="C43" s="16"/>
      <c r="D43" s="16"/>
      <c r="E43" s="23"/>
      <c r="F43" s="23"/>
      <c r="G43" s="23"/>
      <c r="H43" s="86">
        <v>-2417</v>
      </c>
      <c r="I43" s="72"/>
      <c r="J43" s="70">
        <v>-3446</v>
      </c>
    </row>
    <row r="44" spans="1:10" ht="29.25" customHeight="1">
      <c r="A44" s="16"/>
      <c r="B44" s="16" t="s">
        <v>125</v>
      </c>
      <c r="C44" s="16"/>
      <c r="D44" s="16"/>
      <c r="E44" s="23"/>
      <c r="F44" s="23"/>
      <c r="G44" s="23"/>
      <c r="H44" s="86">
        <v>6000</v>
      </c>
      <c r="I44" s="72"/>
      <c r="J44" s="70">
        <v>6000</v>
      </c>
    </row>
    <row r="45" spans="1:10" ht="29.25" customHeight="1">
      <c r="A45" s="16"/>
      <c r="B45" s="16" t="s">
        <v>107</v>
      </c>
      <c r="C45" s="16"/>
      <c r="D45" s="16"/>
      <c r="E45" s="23"/>
      <c r="F45" s="23"/>
      <c r="G45" s="23"/>
      <c r="H45" s="86">
        <v>1128</v>
      </c>
      <c r="I45" s="72"/>
      <c r="J45" s="86">
        <v>0</v>
      </c>
    </row>
    <row r="46" spans="1:10" ht="29.25" customHeight="1">
      <c r="A46" s="16"/>
      <c r="B46" s="16" t="s">
        <v>108</v>
      </c>
      <c r="C46" s="16"/>
      <c r="D46" s="16"/>
      <c r="E46" s="23"/>
      <c r="F46" s="23"/>
      <c r="G46" s="23"/>
      <c r="H46" s="86">
        <v>-336</v>
      </c>
      <c r="I46" s="72"/>
      <c r="J46" s="86">
        <v>0</v>
      </c>
    </row>
    <row r="47" spans="1:10" ht="25.5" customHeight="1">
      <c r="A47" s="16"/>
      <c r="B47" s="16" t="s">
        <v>75</v>
      </c>
      <c r="C47" s="16"/>
      <c r="D47" s="16"/>
      <c r="E47" s="23"/>
      <c r="F47" s="23"/>
      <c r="G47" s="23"/>
      <c r="H47" s="86">
        <v>-37481</v>
      </c>
      <c r="I47" s="72"/>
      <c r="J47" s="70">
        <v>-17758</v>
      </c>
    </row>
    <row r="48" spans="1:10" ht="25.5" customHeight="1">
      <c r="A48" s="16"/>
      <c r="B48" s="16" t="s">
        <v>76</v>
      </c>
      <c r="C48" s="16"/>
      <c r="D48" s="16"/>
      <c r="E48" s="23"/>
      <c r="F48" s="23"/>
      <c r="G48" s="23"/>
      <c r="H48" s="86">
        <v>22</v>
      </c>
      <c r="I48" s="72"/>
      <c r="J48" s="70">
        <v>200</v>
      </c>
    </row>
    <row r="49" spans="1:10" ht="25.5" customHeight="1">
      <c r="A49" s="16"/>
      <c r="B49" s="16" t="s">
        <v>92</v>
      </c>
      <c r="C49" s="16"/>
      <c r="D49" s="16"/>
      <c r="E49" s="23"/>
      <c r="F49" s="23"/>
      <c r="G49" s="23"/>
      <c r="H49" s="137">
        <v>3234</v>
      </c>
      <c r="I49" s="72"/>
      <c r="J49" s="109">
        <v>3119</v>
      </c>
    </row>
    <row r="50" spans="1:10" ht="25.5" customHeight="1">
      <c r="A50" s="16"/>
      <c r="B50" s="16" t="s">
        <v>120</v>
      </c>
      <c r="C50" s="16"/>
      <c r="D50" s="16"/>
      <c r="E50" s="23"/>
      <c r="F50" s="23"/>
      <c r="G50" s="23"/>
      <c r="H50" s="86">
        <v>1968</v>
      </c>
      <c r="I50" s="72"/>
      <c r="J50" s="108">
        <v>6542</v>
      </c>
    </row>
    <row r="51" spans="1:10" ht="25.5" customHeight="1">
      <c r="A51" s="28" t="s">
        <v>33</v>
      </c>
      <c r="B51" s="16"/>
      <c r="C51" s="32"/>
      <c r="D51" s="16"/>
      <c r="E51" s="23"/>
      <c r="F51" s="23"/>
      <c r="G51" s="23"/>
      <c r="H51" s="138">
        <f>SUM(H43:H50)</f>
        <v>-27882</v>
      </c>
      <c r="I51" s="73"/>
      <c r="J51" s="71">
        <f>SUM(J43:J50)</f>
        <v>-5343</v>
      </c>
    </row>
    <row r="52" spans="1:10" ht="10.5" customHeight="1">
      <c r="A52" s="28"/>
      <c r="B52" s="16"/>
      <c r="C52" s="32"/>
      <c r="D52" s="16"/>
      <c r="E52" s="23"/>
      <c r="F52" s="23"/>
      <c r="G52" s="23"/>
      <c r="H52" s="115"/>
      <c r="I52" s="73"/>
      <c r="J52" s="73"/>
    </row>
    <row r="53" spans="1:10" ht="25.5" customHeight="1">
      <c r="A53" s="28" t="s">
        <v>34</v>
      </c>
      <c r="B53" s="16"/>
      <c r="C53" s="16"/>
      <c r="D53" s="16"/>
      <c r="E53" s="23"/>
      <c r="F53" s="23"/>
      <c r="G53" s="23"/>
      <c r="H53" s="86"/>
      <c r="I53" s="72"/>
      <c r="J53" s="70"/>
    </row>
    <row r="54" spans="1:10" ht="25.5" customHeight="1">
      <c r="A54" s="16"/>
      <c r="B54" s="16" t="s">
        <v>94</v>
      </c>
      <c r="C54" s="16"/>
      <c r="D54" s="16"/>
      <c r="E54" s="23"/>
      <c r="F54" s="23"/>
      <c r="G54" s="23"/>
      <c r="H54" s="86">
        <v>0</v>
      </c>
      <c r="I54" s="72"/>
      <c r="J54" s="70">
        <v>-10000</v>
      </c>
    </row>
    <row r="55" spans="1:10" ht="25.5" customHeight="1">
      <c r="A55" s="16"/>
      <c r="B55" s="16" t="s">
        <v>126</v>
      </c>
      <c r="C55" s="16"/>
      <c r="D55" s="16"/>
      <c r="E55" s="23"/>
      <c r="F55" s="23"/>
      <c r="G55" s="23"/>
      <c r="H55" s="86">
        <v>-12000</v>
      </c>
      <c r="I55" s="72"/>
      <c r="J55" s="70">
        <v>-12000</v>
      </c>
    </row>
    <row r="56" spans="1:10" ht="25.5" customHeight="1">
      <c r="A56" s="28" t="s">
        <v>35</v>
      </c>
      <c r="B56" s="16"/>
      <c r="C56" s="32"/>
      <c r="D56" s="16"/>
      <c r="E56" s="23"/>
      <c r="F56" s="23"/>
      <c r="G56" s="23"/>
      <c r="H56" s="138">
        <f>SUM(H54:H55)</f>
        <v>-12000</v>
      </c>
      <c r="I56" s="73"/>
      <c r="J56" s="71">
        <f>SUM(J54:J55)</f>
        <v>-22000</v>
      </c>
    </row>
    <row r="57" spans="1:10" ht="6.75" customHeight="1">
      <c r="A57" s="16"/>
      <c r="B57" s="16"/>
      <c r="C57" s="16"/>
      <c r="D57" s="16"/>
      <c r="E57" s="23"/>
      <c r="F57" s="23"/>
      <c r="G57" s="23"/>
      <c r="H57" s="86"/>
      <c r="I57" s="72"/>
      <c r="J57" s="70"/>
    </row>
    <row r="58" spans="1:10" ht="25.5" customHeight="1">
      <c r="A58" s="28" t="s">
        <v>60</v>
      </c>
      <c r="B58" s="16"/>
      <c r="C58" s="16"/>
      <c r="D58" s="16"/>
      <c r="E58" s="23"/>
      <c r="F58" s="23"/>
      <c r="G58" s="23"/>
      <c r="H58" s="142">
        <f>H56+H51+H26</f>
        <v>4186</v>
      </c>
      <c r="I58" s="74"/>
      <c r="J58" s="74">
        <f>J56+J51+J26</f>
        <v>4474</v>
      </c>
    </row>
    <row r="59" spans="1:10" ht="25.5" customHeight="1">
      <c r="A59" s="28" t="s">
        <v>58</v>
      </c>
      <c r="B59" s="16"/>
      <c r="C59" s="16"/>
      <c r="D59" s="16"/>
      <c r="E59" s="23"/>
      <c r="F59" s="23"/>
      <c r="G59" s="23"/>
      <c r="H59" s="143">
        <v>29452</v>
      </c>
      <c r="I59" s="87"/>
      <c r="J59" s="87">
        <v>30937</v>
      </c>
    </row>
    <row r="60" spans="1:10" ht="25.5" customHeight="1" thickBot="1">
      <c r="A60" s="28" t="s">
        <v>59</v>
      </c>
      <c r="B60" s="16"/>
      <c r="C60" s="16"/>
      <c r="D60" s="16"/>
      <c r="E60" s="23"/>
      <c r="F60" s="23"/>
      <c r="G60" s="23"/>
      <c r="H60" s="144">
        <f>SUM(H58:H59)</f>
        <v>33638</v>
      </c>
      <c r="I60" s="75"/>
      <c r="J60" s="75">
        <f>SUM(J58:J59)</f>
        <v>35411</v>
      </c>
    </row>
    <row r="61" spans="1:10" ht="6" customHeight="1" thickTop="1">
      <c r="A61" s="16"/>
      <c r="B61" s="16"/>
      <c r="C61" s="16"/>
      <c r="D61" s="16"/>
      <c r="E61" s="23"/>
      <c r="F61" s="23"/>
      <c r="G61" s="23"/>
      <c r="H61" s="86"/>
      <c r="I61" s="70"/>
      <c r="J61" s="70"/>
    </row>
    <row r="62" spans="1:10" s="128" customFormat="1" ht="18">
      <c r="A62" s="116" t="s">
        <v>31</v>
      </c>
      <c r="B62" s="116"/>
      <c r="C62" s="116"/>
      <c r="D62" s="116"/>
      <c r="E62" s="117"/>
      <c r="F62" s="117"/>
      <c r="G62" s="117"/>
      <c r="H62" s="145"/>
      <c r="I62" s="118"/>
      <c r="J62" s="118"/>
    </row>
    <row r="63" spans="1:10" s="128" customFormat="1" ht="18">
      <c r="A63" s="119"/>
      <c r="B63" s="120" t="s">
        <v>62</v>
      </c>
      <c r="C63" s="119"/>
      <c r="D63" s="119"/>
      <c r="E63" s="117"/>
      <c r="F63" s="117"/>
      <c r="G63" s="117"/>
      <c r="H63" s="146">
        <v>0</v>
      </c>
      <c r="I63" s="118"/>
      <c r="J63" s="121">
        <v>126</v>
      </c>
    </row>
    <row r="64" spans="1:10" s="128" customFormat="1" ht="18">
      <c r="A64" s="119"/>
      <c r="B64" s="120" t="s">
        <v>77</v>
      </c>
      <c r="C64" s="119"/>
      <c r="D64" s="119"/>
      <c r="E64" s="117"/>
      <c r="F64" s="117"/>
      <c r="G64" s="117"/>
      <c r="H64" s="146">
        <v>8978</v>
      </c>
      <c r="I64" s="118"/>
      <c r="J64" s="121">
        <v>6185</v>
      </c>
    </row>
    <row r="65" spans="1:10" s="128" customFormat="1" ht="18">
      <c r="A65" s="119"/>
      <c r="B65" s="120" t="s">
        <v>78</v>
      </c>
      <c r="C65" s="119"/>
      <c r="D65" s="119"/>
      <c r="E65" s="117"/>
      <c r="F65" s="117"/>
      <c r="G65" s="117"/>
      <c r="H65" s="146"/>
      <c r="I65" s="118"/>
      <c r="J65" s="121"/>
    </row>
    <row r="66" spans="1:10" s="128" customFormat="1" ht="18">
      <c r="A66" s="119"/>
      <c r="B66" s="120"/>
      <c r="C66" s="119" t="s">
        <v>79</v>
      </c>
      <c r="D66" s="119"/>
      <c r="E66" s="117"/>
      <c r="F66" s="117"/>
      <c r="G66" s="117"/>
      <c r="H66" s="122">
        <v>1137</v>
      </c>
      <c r="I66" s="118"/>
      <c r="J66" s="121">
        <v>498</v>
      </c>
    </row>
    <row r="67" spans="1:10" s="128" customFormat="1" ht="18">
      <c r="A67" s="119"/>
      <c r="B67" s="120"/>
      <c r="C67" s="119" t="s">
        <v>80</v>
      </c>
      <c r="D67" s="119"/>
      <c r="E67" s="117"/>
      <c r="F67" s="117"/>
      <c r="G67" s="123"/>
      <c r="H67" s="122">
        <v>12202</v>
      </c>
      <c r="I67" s="118"/>
      <c r="J67" s="121">
        <v>34415</v>
      </c>
    </row>
    <row r="68" spans="1:10" s="128" customFormat="1" ht="18">
      <c r="A68" s="119"/>
      <c r="B68" s="120"/>
      <c r="C68" s="119" t="s">
        <v>81</v>
      </c>
      <c r="D68" s="119"/>
      <c r="E68" s="117"/>
      <c r="F68" s="117"/>
      <c r="G68" s="123"/>
      <c r="H68" s="122">
        <v>89</v>
      </c>
      <c r="I68" s="118"/>
      <c r="J68" s="121">
        <v>498</v>
      </c>
    </row>
    <row r="69" spans="1:10" s="128" customFormat="1" ht="18">
      <c r="A69" s="119"/>
      <c r="B69" s="120"/>
      <c r="C69" s="119" t="s">
        <v>117</v>
      </c>
      <c r="D69" s="119"/>
      <c r="E69" s="117"/>
      <c r="F69" s="117"/>
      <c r="G69" s="117"/>
      <c r="H69" s="122">
        <v>20210</v>
      </c>
      <c r="I69" s="118"/>
      <c r="J69" s="121">
        <v>0</v>
      </c>
    </row>
    <row r="70" spans="1:10" s="128" customFormat="1" ht="18.75" thickBot="1">
      <c r="A70" s="119"/>
      <c r="B70" s="120"/>
      <c r="C70" s="119"/>
      <c r="D70" s="124" t="s">
        <v>45</v>
      </c>
      <c r="E70" s="117"/>
      <c r="F70" s="117"/>
      <c r="G70" s="117"/>
      <c r="H70" s="125">
        <f>SUM(H66:H69)</f>
        <v>33638</v>
      </c>
      <c r="I70" s="126"/>
      <c r="J70" s="127">
        <f>SUM(J66:J69)</f>
        <v>35411</v>
      </c>
    </row>
    <row r="71" spans="2:10" s="128" customFormat="1" ht="25.5" customHeight="1" hidden="1" thickTop="1">
      <c r="B71" s="119"/>
      <c r="C71" s="119"/>
      <c r="D71" s="119"/>
      <c r="E71" s="117"/>
      <c r="F71" s="117"/>
      <c r="G71" s="117"/>
      <c r="H71" s="145"/>
      <c r="I71" s="118"/>
      <c r="J71" s="118"/>
    </row>
    <row r="72" spans="1:10" ht="25.5" customHeight="1" thickTop="1">
      <c r="A72" s="16" t="s">
        <v>10</v>
      </c>
      <c r="H72" s="147"/>
      <c r="I72" s="80"/>
      <c r="J72" s="80"/>
    </row>
  </sheetData>
  <mergeCells count="6">
    <mergeCell ref="A1:J1"/>
    <mergeCell ref="A37:J37"/>
    <mergeCell ref="A36:J36"/>
    <mergeCell ref="A2:J2"/>
    <mergeCell ref="A3:J3"/>
    <mergeCell ref="A35:J35"/>
  </mergeCells>
  <printOptions/>
  <pageMargins left="0.63" right="0.25" top="0.78740157480315" bottom="0.590551181102362" header="0.511811023622047" footer="0.511811023622047"/>
  <pageSetup firstPageNumber="6" useFirstPageNumber="1" horizontalDpi="180" verticalDpi="180" orientation="portrait" paperSize="9" scale="90" r:id="rId1"/>
  <headerFooter alignWithMargins="0">
    <oddHeader>&amp;C&amp;"Angsana New,ตัวหนา"&amp;P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anchalee</cp:lastModifiedBy>
  <cp:lastPrinted>2006-10-31T03:05:49Z</cp:lastPrinted>
  <dcterms:created xsi:type="dcterms:W3CDTF">1997-08-12T04:56:59Z</dcterms:created>
  <dcterms:modified xsi:type="dcterms:W3CDTF">2006-10-31T03:06:04Z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