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76" yWindow="65506" windowWidth="9810" windowHeight="8430" tabRatio="530" firstSheet="4" activeTab="7"/>
  </bookViews>
  <sheets>
    <sheet name="000000" sheetId="1" state="veryHidden" r:id="rId1"/>
    <sheet name="100000" sheetId="2" state="veryHidden" r:id="rId2"/>
    <sheet name="0000000" sheetId="3" state="veryHidden" r:id="rId3"/>
    <sheet name="XXXXXXX" sheetId="4" state="veryHidden" r:id="rId4"/>
    <sheet name="งบดุล" sheetId="5" r:id="rId5"/>
    <sheet name="งบกำไร" sheetId="6" r:id="rId6"/>
    <sheet name="งบแสดง" sheetId="7" r:id="rId7"/>
    <sheet name="งบกระแส   " sheetId="8" r:id="rId8"/>
  </sheets>
  <definedNames>
    <definedName name="_xlnm.Print_Area" localSheetId="7">'งบกระแส   '!$A$1:$J$73</definedName>
  </definedNames>
  <calcPr fullCalcOnLoad="1"/>
</workbook>
</file>

<file path=xl/sharedStrings.xml><?xml version="1.0" encoding="utf-8"?>
<sst xmlns="http://schemas.openxmlformats.org/spreadsheetml/2006/main" count="182" uniqueCount="140">
  <si>
    <t>งบดุล</t>
  </si>
  <si>
    <t>กำไร(ขาดทุน)สุทธิ</t>
  </si>
  <si>
    <t>งบกำไรขาดทุน</t>
  </si>
  <si>
    <t>สินทรัพย์หมุนเวียนอื่น</t>
  </si>
  <si>
    <t>ส่วนของผู้ถือหุ้น</t>
  </si>
  <si>
    <t>ดอกเบี้ยจ่าย</t>
  </si>
  <si>
    <t>สินทรัพย์</t>
  </si>
  <si>
    <t>สินทรัพย์หมุนเวียน</t>
  </si>
  <si>
    <t>รวมสินทรัพย์</t>
  </si>
  <si>
    <t>รายได้อื่น</t>
  </si>
  <si>
    <t xml:space="preserve">หมายเหตุประกอบงบการเงินเป็นส่วนหนึ่งของงบการเงินนี้  </t>
  </si>
  <si>
    <t>หนี้สินหมุนเวียน</t>
  </si>
  <si>
    <t>ทุนที่ออกและเรียกชำระแล้ว</t>
  </si>
  <si>
    <t>ทุนเรือนหุ้น</t>
  </si>
  <si>
    <t xml:space="preserve">ทุนจดทะเบียน     </t>
  </si>
  <si>
    <t xml:space="preserve">                </t>
  </si>
  <si>
    <t>รวมหนี้สินหมุนเวียน</t>
  </si>
  <si>
    <t xml:space="preserve">          </t>
  </si>
  <si>
    <t>หนี้สินและส่วนของผู้ถือหุ้น</t>
  </si>
  <si>
    <t>รวมสินทรัพย์หมุนเวียน</t>
  </si>
  <si>
    <t>รายได้จากการดำเนินงาน</t>
  </si>
  <si>
    <t>ค่าใช้จ่ายจากการดำเนินงาน</t>
  </si>
  <si>
    <t>ค่าเสื่อมราคา</t>
  </si>
  <si>
    <t>ที่ดิน อาคาร และอุปกรณ์ - สุทธิ</t>
  </si>
  <si>
    <t>ค่าใช้จ่ายในการขายและบริหาร</t>
  </si>
  <si>
    <t>หนี้สินหมุนเวียนอื่น</t>
  </si>
  <si>
    <t>อื่น ๆ</t>
  </si>
  <si>
    <t>ยังไม่ได้จัดสรร</t>
  </si>
  <si>
    <t>งบกระแสเงินสด</t>
  </si>
  <si>
    <t>(เพิ่มขึ้น)ลดลงในสินทรัพย์หมุนเวียนอื่น</t>
  </si>
  <si>
    <t>เพิ่มขึ้น(ลดลง)ในหนี้สินหมุนเวียนอื่น</t>
  </si>
  <si>
    <t>ข้อมูลกระแสเงินสดเพิ่มเติม</t>
  </si>
  <si>
    <t>เงินสดสุทธิได้รับ(ใช้ไป)จากกิจกรรมดำเนินงาน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</si>
  <si>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</si>
  <si>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</si>
  <si>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</si>
  <si>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กระแสเงินสดจากกิจกรรมดำเนินงาน</t>
  </si>
  <si>
    <t>กระแสเงินสดจากกิจกรรมลงทุน</t>
  </si>
  <si>
    <t>จัดสรรแล้ว</t>
  </si>
  <si>
    <t>สำรองตามกฎหมาย</t>
  </si>
  <si>
    <t>กำไรสะสม</t>
  </si>
  <si>
    <t>กำไร(ขาดทุน)สะสม</t>
  </si>
  <si>
    <t>ที่ออกและชำระแล้ว</t>
  </si>
  <si>
    <t>ส่วนเกิน</t>
  </si>
  <si>
    <t>มูลค่าหุ้น</t>
  </si>
  <si>
    <t>รวม</t>
  </si>
  <si>
    <t>สินทรัพย์ไม่หมุนเวียน</t>
  </si>
  <si>
    <t>รวมสินทรัพย์ไม่หมุนเวียน</t>
  </si>
  <si>
    <t>กำไร (ขาดทุน) สุทธิ</t>
  </si>
  <si>
    <t>ปรับรายการที่กระทบกำไร(ขาดทุน)สุทธิเป็นเงินสดได้รับ(ใช้ไป) จากกิจกรรมดำเนินงาน</t>
  </si>
  <si>
    <t>รวมหนี้สิน</t>
  </si>
  <si>
    <t>รวมส่วนของผู้ถือหุ้น</t>
  </si>
  <si>
    <t>รวมหนี้สินและส่วนของผู้ถือหุ้น</t>
  </si>
  <si>
    <t>ค่าใช้จ่ายค้างจ่าย</t>
  </si>
  <si>
    <t xml:space="preserve">งบแสดงการเปลี่ยนแปลงในส่วนของผู้ถือหุ้น  </t>
  </si>
  <si>
    <t>เพิ่มขึ้น(ลดลง)ในค่าใช้จ่ายค้างจ่าย</t>
  </si>
  <si>
    <t>เจ้าหนี้การค้าและตั๋วเงินจ่าย</t>
  </si>
  <si>
    <t>เพิ่มขึ้น(ลดลง)ในเจ้าหนี้การค้าและตั๋วเงินจ่าย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</si>
  <si>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</si>
  <si>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</si>
  <si>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เงินสดและรายการเทียบเท่าเงินสดเพิ่มขึ้น (ลดลง)สุทธิ</t>
  </si>
  <si>
    <t>สินทรัพย์ไม่หมุนเวียนอื่น</t>
  </si>
  <si>
    <t>1. ดอกเบี้ยจ่ายระหว่างงวด</t>
  </si>
  <si>
    <t>กำไร(ขาดทุน)จากกิจกรรมดำเนินงานก่อนการเปลี่ยนแปลง</t>
  </si>
  <si>
    <t>ในสินทรัพย์และหนี้สินดำเนินงาน</t>
  </si>
  <si>
    <t>บริษัท เชียงใหม่ธุรกิจการแพทย์ จำกัด (มหาชน)</t>
  </si>
  <si>
    <t>เงินลงทุนชั่วคราว-เงินฝากประจำ</t>
  </si>
  <si>
    <t>เงินลงทุนในกิจการที่เกี่ยวข้องกัน-สุทธิ</t>
  </si>
  <si>
    <t>ภาษีเงินได้นิติบุคคลค้างจ่าย</t>
  </si>
  <si>
    <t>หุ้นสามัญ 12,000,000 หุ้น  มูลค่าหุ้นละ 10.00 บาท</t>
  </si>
  <si>
    <t>รายได้ค่ารักษาพยาบาล</t>
  </si>
  <si>
    <t>ต้นทุนค่ารักษาพยาบาล</t>
  </si>
  <si>
    <t>ภาษีเงินได้นิติบุคคล</t>
  </si>
  <si>
    <t>ยอดคงเหลือ ณ วันที่ 31 ธันวาคม 2547</t>
  </si>
  <si>
    <t>เพิ่มขึ้น(ลดลง)ในภาษีเงินได้นิติบุคคลค้างจ่าย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</si>
  <si>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</si>
  <si>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</si>
  <si>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2. ภาษีเงินได้นิติบุคคลจ่ายระหว่างงวด</t>
  </si>
  <si>
    <t>3. เงินสดและรายการเทียบเท่าเงินสด ประกอบด้วย</t>
  </si>
  <si>
    <t>3.1 เงินสด</t>
  </si>
  <si>
    <t>3.2 เงินฝากธนาคารประเภทออมทรัพย์</t>
  </si>
  <si>
    <t>3.3 เงินฝากธนาคารประเภทกระแสรายวัน</t>
  </si>
  <si>
    <t>เงินฝากประจำที่ติดภาระค้ำประกัน</t>
  </si>
  <si>
    <t xml:space="preserve">อื่น ๆ </t>
  </si>
  <si>
    <t>เวชภัณฑ์และวัสดุสิ้นเปลืองคงเหลือ</t>
  </si>
  <si>
    <t>(หมายเหตุ 4)</t>
  </si>
  <si>
    <t>(หมายเหตุ 5)</t>
  </si>
  <si>
    <t>(หมายเหตุ 6)</t>
  </si>
  <si>
    <t>ลูกหนี้การค้า-สุทธิ</t>
  </si>
  <si>
    <t>จำนวนหุ้นสามัญ (หน่วย : พันหุ้น)</t>
  </si>
  <si>
    <t>(เพิ่มขึ้น)ลดลงในลูกหนี้การค้า</t>
  </si>
  <si>
    <t>(เพิ่มขึ้น)ลดลงในเวชภัณฑ์และวัสดุสิ้นเปลืองคงเหลือ</t>
  </si>
  <si>
    <t>(เพิ่มขึ้น)ลดลงในเงินฝากประจำที่ติดภาระค้ำประกัน</t>
  </si>
  <si>
    <t>(เพิ่มขึ้น)ลดลงในสินทรัพย์ไม่หมุนเวียนอื่น</t>
  </si>
  <si>
    <t>เงินสดจ่ายชำระเงินกู้ยืมระยะสั้นจากสถาบันการเงิน</t>
  </si>
  <si>
    <t>(เพิ่มขึ้น)ลดลงในเงินลงทุนชั่วคราว - เงินฝากประจำ</t>
  </si>
  <si>
    <t>เงินสดและรายการเทียบเท่าเงินสด</t>
  </si>
  <si>
    <t xml:space="preserve"> </t>
  </si>
  <si>
    <t xml:space="preserve">            รวมรายได้</t>
  </si>
  <si>
    <t xml:space="preserve">              รวมค่าใช้จ่าย</t>
  </si>
  <si>
    <t>กำไร(ขาดทุน)ก่อนหักดอกเบี้ยจ่ายและภาษีเงินได้นิติบุคคล</t>
  </si>
  <si>
    <t>กำไร(ขาดทุน)ต่อหุ้นขั้นพื้นฐาน(บาท)</t>
  </si>
  <si>
    <t>หมายเหตุประกอบงบการเงินเป็นส่วนหนึ่งของงบการเงินนี้</t>
  </si>
  <si>
    <t>(หมายเหตุ 7)</t>
  </si>
  <si>
    <t>ค่าตอบแทนกรรมการ</t>
  </si>
  <si>
    <t>(กำไร)ขาดทุนจากการจำหน่ายสินทรัพย์</t>
  </si>
  <si>
    <t>เงินให้กู้ยืมแก่พนักงาน</t>
  </si>
  <si>
    <t>เงินสดรับจากชำระจากเงินให้กู้ยืมแก่พนักงาน</t>
  </si>
  <si>
    <t>เงินสดจ่ายจากเงินให้กู้ยืมแก่พนักงาน</t>
  </si>
  <si>
    <t>พันบาท</t>
  </si>
  <si>
    <t>ตรวจสอบแล้ว</t>
  </si>
  <si>
    <t>ยังไม่ได้ตรวจสอบ</t>
  </si>
  <si>
    <t>สอบทานแล้ว</t>
  </si>
  <si>
    <t>ยอดคงเหลือ ณ วันที่ 31 ธันวาคม 2548</t>
  </si>
  <si>
    <t>สอบทานทานแล้ว</t>
  </si>
  <si>
    <t>(หมายเหตุ 2)</t>
  </si>
  <si>
    <t>(หมายเหตุ 3)</t>
  </si>
  <si>
    <t>3.4 เงินฝากธนาคารประเภทประจำไม่เกิน 3 เดือน</t>
  </si>
  <si>
    <t>ส่วนเกินมูลค่าหุ้นสามัญ</t>
  </si>
  <si>
    <t>เจ้าหนี้อื่นค่าทรัพย์สิน</t>
  </si>
  <si>
    <t>เพิ่มขึ้น(ลดลง)ในเจ้าหนี้อื่นค่าทรัพย์สิน</t>
  </si>
  <si>
    <t>ณ วันที่ 30 มิถุนายน 2549 และวันที่ 31 ธันวาคม 2548</t>
  </si>
  <si>
    <t>(หน่วย : พันบาท)</t>
  </si>
  <si>
    <t>สำหรับไตรมาส</t>
  </si>
  <si>
    <t>สำหรับงวด 6 เดือน</t>
  </si>
  <si>
    <t>สิ้นสุดวันที่ 30 มิถุนายน</t>
  </si>
  <si>
    <t>โอนกลับค่าเผื่อการด้อยค่าของเงินลงทุนทั่วไป</t>
  </si>
  <si>
    <t>สำหรับงวด 6 เดือน สิ้นสุดวันที่ 30 มิถุนายน 2549 และ 2548</t>
  </si>
  <si>
    <t>ยอดคงเหลือ ณ วันที่ 30 มิถุนายน  2549</t>
  </si>
  <si>
    <t>ยอดคงเหลือ ณ วันที่ 30 มิถุนายน 2548</t>
  </si>
  <si>
    <t>รายการโอนกลับค่าเผื่อการด้อยค่าเงินลงทุนทั่วไป</t>
  </si>
  <si>
    <t>เงินสดรับจากการจำหน่ายเงินลงทุนทั่วไป</t>
  </si>
  <si>
    <t>(เพิ่มขึ้น)ลดลงในเงินมัดจำค่าทรัพย์สิน</t>
  </si>
  <si>
    <t>เงินปันผลจ่าย</t>
  </si>
  <si>
    <t>สำรองตามกฏหมาย</t>
  </si>
  <si>
    <t>(หมายเหตุ 9)</t>
  </si>
  <si>
    <t>(หมายเหตุ 10)</t>
  </si>
  <si>
    <t>หนี้สงสัยจะสูญ-ลูกหนี้การค้าและตั๋วเงินรับ (โอนกลับ)</t>
  </si>
  <si>
    <t>รายได้ประกันสังคมค้างรับ</t>
  </si>
  <si>
    <t>(เพิ่มขึ้น)ลดลงในรายได้ประกันสังคมค้างรับ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</si>
</sst>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#,##0.00;\(#,##0.00\)"/>
    <numFmt numFmtId="202" formatCode="0.0%"/>
    <numFmt numFmtId="203" formatCode="dd\-mmm\-yy_)"/>
    <numFmt numFmtId="204" formatCode="0.00_)"/>
    <numFmt numFmtId="205" formatCode="#,##0.00\ &quot;F&quot;;\-#,##0.00\ &quot;F&quot;"/>
    <numFmt numFmtId="206" formatCode="_-* #,##0.00_-;[Red]\ _-* \(#,##0.00\);&quot;-&quot;"/>
    <numFmt numFmtId="207" formatCode="#,##0;\(#,##0\)"/>
    <numFmt numFmtId="208" formatCode="_(* #,##0_);_(* \(#,##0\);_(* &quot;-&quot;??_);_(@_)"/>
    <numFmt numFmtId="209" formatCode="_(* #,##0.0_);_(* \(#,##0.0\);_(* &quot;-&quot;??_);_(@_)"/>
    <numFmt numFmtId="210" formatCode="#,##0.00;[Red]\(#,##0.00\)"/>
    <numFmt numFmtId="211" formatCode="_-* #,##0_-;[Red]_-* \(#,##0\);_-* &quot;-&quot;??_-;_-*@_-"/>
    <numFmt numFmtId="212" formatCode="_-* #,##0.00_-;[Red]_-* \(#,##0.00\);_-* &quot;-&quot;??_-;_-*@_-"/>
    <numFmt numFmtId="213" formatCode="_-* #,##0_-;\(#,##0\);_-* &quot;-&quot;??_-;_-*@_-"/>
    <numFmt numFmtId="214" formatCode="#,##0.0;\(#,##0.0\)"/>
  </numFmts>
  <fonts count="21">
    <font>
      <sz val="14"/>
      <name val="BrowalliaUPC"/>
      <family val="0"/>
    </font>
    <font>
      <b/>
      <sz val="14"/>
      <name val="BrowalliaUPC"/>
      <family val="0"/>
    </font>
    <font>
      <i/>
      <sz val="14"/>
      <name val="BrowalliaUPC"/>
      <family val="0"/>
    </font>
    <font>
      <b/>
      <i/>
      <sz val="14"/>
      <name val="Browall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0"/>
    </font>
    <font>
      <sz val="14"/>
      <name val="Angsan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4"/>
      <name val="Cordia New"/>
      <family val="0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b/>
      <sz val="12"/>
      <name val="Angsana New"/>
      <family val="1"/>
    </font>
    <font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7" fillId="0" borderId="0">
      <alignment/>
      <protection/>
    </xf>
    <xf numFmtId="194" fontId="16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3" fontId="7" fillId="0" borderId="0">
      <alignment/>
      <protection/>
    </xf>
    <xf numFmtId="202" fontId="7" fillId="0" borderId="0">
      <alignment/>
      <protection/>
    </xf>
    <xf numFmtId="0" fontId="18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10" fontId="8" fillId="3" borderId="1" applyNumberFormat="0" applyBorder="0" applyAlignment="0" applyProtection="0"/>
    <xf numFmtId="37" fontId="9" fillId="0" borderId="0">
      <alignment/>
      <protection/>
    </xf>
    <xf numFmtId="204" fontId="1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Border="1" applyAlignment="1">
      <alignment horizontal="center"/>
    </xf>
    <xf numFmtId="207" fontId="4" fillId="0" borderId="0" xfId="15" applyNumberFormat="1" applyFont="1" applyBorder="1" applyAlignment="1">
      <alignment horizontal="center"/>
    </xf>
    <xf numFmtId="43" fontId="5" fillId="0" borderId="0" xfId="15" applyFont="1" applyAlignment="1">
      <alignment horizontal="center"/>
    </xf>
    <xf numFmtId="43" fontId="4" fillId="0" borderId="0" xfId="15" applyFont="1" applyAlignment="1">
      <alignment/>
    </xf>
    <xf numFmtId="207" fontId="4" fillId="0" borderId="0" xfId="15" applyNumberFormat="1" applyFont="1" applyBorder="1" applyAlignment="1">
      <alignment horizontal="right"/>
    </xf>
    <xf numFmtId="207" fontId="5" fillId="0" borderId="0" xfId="15" applyNumberFormat="1" applyFont="1" applyBorder="1" applyAlignment="1">
      <alignment horizontal="right"/>
    </xf>
    <xf numFmtId="207" fontId="4" fillId="0" borderId="0" xfId="15" applyNumberFormat="1" applyFont="1" applyAlignment="1">
      <alignment/>
    </xf>
    <xf numFmtId="43" fontId="4" fillId="0" borderId="0" xfId="15" applyFont="1" applyBorder="1" applyAlignment="1">
      <alignment/>
    </xf>
    <xf numFmtId="0" fontId="12" fillId="0" borderId="0" xfId="0" applyFont="1" applyAlignment="1">
      <alignment/>
    </xf>
    <xf numFmtId="43" fontId="4" fillId="0" borderId="0" xfId="15" applyFont="1" applyAlignment="1">
      <alignment horizontal="center"/>
    </xf>
    <xf numFmtId="207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 horizontal="right"/>
    </xf>
    <xf numFmtId="207" fontId="4" fillId="0" borderId="0" xfId="15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5" fillId="0" borderId="0" xfId="15" applyNumberFormat="1" applyFont="1" applyAlignment="1">
      <alignment/>
    </xf>
    <xf numFmtId="0" fontId="5" fillId="0" borderId="0" xfId="15" applyNumberFormat="1" applyFont="1" applyAlignment="1">
      <alignment/>
    </xf>
    <xf numFmtId="0" fontId="4" fillId="0" borderId="0" xfId="15" applyNumberFormat="1" applyFont="1" applyAlignment="1" quotePrefix="1">
      <alignment/>
    </xf>
    <xf numFmtId="0" fontId="4" fillId="0" borderId="0" xfId="15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15" applyNumberFormat="1" applyFont="1" applyBorder="1" applyAlignment="1">
      <alignment horizontal="left"/>
    </xf>
    <xf numFmtId="0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43" fontId="4" fillId="0" borderId="0" xfId="15" applyFont="1" applyBorder="1" applyAlignment="1">
      <alignment/>
    </xf>
    <xf numFmtId="0" fontId="5" fillId="0" borderId="0" xfId="0" applyNumberFormat="1" applyFont="1" applyAlignment="1">
      <alignment/>
    </xf>
    <xf numFmtId="20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207" fontId="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/>
    </xf>
    <xf numFmtId="201" fontId="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3" fontId="4" fillId="0" borderId="3" xfId="15" applyFont="1" applyBorder="1" applyAlignment="1">
      <alignment/>
    </xf>
    <xf numFmtId="0" fontId="1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3" fontId="12" fillId="0" borderId="3" xfId="15" applyFont="1" applyBorder="1" applyAlignment="1">
      <alignment/>
    </xf>
    <xf numFmtId="43" fontId="13" fillId="0" borderId="3" xfId="15" applyFont="1" applyBorder="1" applyAlignment="1">
      <alignment horizontal="center"/>
    </xf>
    <xf numFmtId="43" fontId="12" fillId="0" borderId="5" xfId="15" applyFont="1" applyBorder="1" applyAlignment="1">
      <alignment/>
    </xf>
    <xf numFmtId="43" fontId="13" fillId="0" borderId="5" xfId="15" applyFont="1" applyBorder="1" applyAlignment="1">
      <alignment horizontal="center"/>
    </xf>
    <xf numFmtId="1" fontId="13" fillId="0" borderId="5" xfId="15" applyNumberFormat="1" applyFont="1" applyBorder="1" applyAlignment="1">
      <alignment horizontal="center"/>
    </xf>
    <xf numFmtId="1" fontId="12" fillId="0" borderId="5" xfId="15" applyNumberFormat="1" applyFont="1" applyBorder="1" applyAlignment="1">
      <alignment/>
    </xf>
    <xf numFmtId="207" fontId="4" fillId="0" borderId="0" xfId="15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210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5" fillId="0" borderId="0" xfId="19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13" fillId="0" borderId="0" xfId="15" applyFont="1" applyBorder="1" applyAlignment="1">
      <alignment horizontal="center"/>
    </xf>
    <xf numFmtId="43" fontId="13" fillId="0" borderId="0" xfId="15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08" fontId="4" fillId="0" borderId="0" xfId="15" applyNumberFormat="1" applyFont="1" applyAlignment="1">
      <alignment horizontal="right"/>
    </xf>
    <xf numFmtId="208" fontId="5" fillId="0" borderId="4" xfId="15" applyNumberFormat="1" applyFont="1" applyBorder="1" applyAlignment="1">
      <alignment horizontal="right"/>
    </xf>
    <xf numFmtId="208" fontId="4" fillId="0" borderId="0" xfId="15" applyNumberFormat="1" applyFont="1" applyBorder="1" applyAlignment="1">
      <alignment horizontal="right"/>
    </xf>
    <xf numFmtId="208" fontId="5" fillId="0" borderId="0" xfId="15" applyNumberFormat="1" applyFont="1" applyBorder="1" applyAlignment="1">
      <alignment horizontal="right"/>
    </xf>
    <xf numFmtId="208" fontId="5" fillId="0" borderId="0" xfId="15" applyNumberFormat="1" applyFont="1" applyAlignment="1">
      <alignment horizontal="right"/>
    </xf>
    <xf numFmtId="208" fontId="5" fillId="0" borderId="6" xfId="15" applyNumberFormat="1" applyFont="1" applyBorder="1" applyAlignment="1">
      <alignment horizontal="right"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Alignment="1">
      <alignment/>
    </xf>
    <xf numFmtId="208" fontId="4" fillId="0" borderId="5" xfId="15" applyNumberFormat="1" applyFont="1" applyBorder="1" applyAlignment="1">
      <alignment horizontal="right"/>
    </xf>
    <xf numFmtId="208" fontId="4" fillId="0" borderId="7" xfId="15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5" fillId="0" borderId="0" xfId="15" applyNumberFormat="1" applyFont="1" applyBorder="1" applyAlignment="1">
      <alignment/>
    </xf>
    <xf numFmtId="208" fontId="5" fillId="0" borderId="0" xfId="15" applyNumberFormat="1" applyFont="1" applyBorder="1" applyAlignment="1">
      <alignment horizontal="center"/>
    </xf>
    <xf numFmtId="208" fontId="5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 horizontal="center"/>
    </xf>
    <xf numFmtId="208" fontId="4" fillId="0" borderId="0" xfId="15" applyNumberFormat="1" applyFont="1" applyFill="1" applyBorder="1" applyAlignment="1">
      <alignment horizontal="right"/>
    </xf>
    <xf numFmtId="208" fontId="4" fillId="0" borderId="0" xfId="18" applyNumberFormat="1" applyFont="1" applyFill="1" applyBorder="1" applyAlignment="1">
      <alignment horizontal="right"/>
    </xf>
    <xf numFmtId="208" fontId="4" fillId="0" borderId="3" xfId="15" applyNumberFormat="1" applyFont="1" applyBorder="1" applyAlignment="1">
      <alignment horizontal="right"/>
    </xf>
    <xf numFmtId="208" fontId="4" fillId="0" borderId="0" xfId="15" applyNumberFormat="1" applyFont="1" applyFill="1" applyAlignment="1">
      <alignment horizontal="right"/>
    </xf>
    <xf numFmtId="208" fontId="5" fillId="0" borderId="5" xfId="15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210" fontId="5" fillId="0" borderId="0" xfId="0" applyNumberFormat="1" applyFont="1" applyAlignment="1">
      <alignment horizontal="right"/>
    </xf>
    <xf numFmtId="211" fontId="4" fillId="0" borderId="0" xfId="15" applyNumberFormat="1" applyFont="1" applyBorder="1" applyAlignment="1">
      <alignment/>
    </xf>
    <xf numFmtId="211" fontId="4" fillId="0" borderId="0" xfId="0" applyNumberFormat="1" applyFont="1" applyBorder="1" applyAlignment="1">
      <alignment/>
    </xf>
    <xf numFmtId="207" fontId="5" fillId="0" borderId="4" xfId="15" applyNumberFormat="1" applyFont="1" applyBorder="1" applyAlignment="1">
      <alignment/>
    </xf>
    <xf numFmtId="207" fontId="5" fillId="0" borderId="0" xfId="0" applyNumberFormat="1" applyFont="1" applyAlignment="1">
      <alignment/>
    </xf>
    <xf numFmtId="212" fontId="4" fillId="0" borderId="0" xfId="0" applyNumberFormat="1" applyFont="1" applyBorder="1" applyAlignment="1">
      <alignment/>
    </xf>
    <xf numFmtId="207" fontId="4" fillId="0" borderId="0" xfId="0" applyNumberFormat="1" applyFont="1" applyAlignment="1">
      <alignment/>
    </xf>
    <xf numFmtId="207" fontId="5" fillId="0" borderId="3" xfId="0" applyNumberFormat="1" applyFont="1" applyBorder="1" applyAlignment="1">
      <alignment/>
    </xf>
    <xf numFmtId="213" fontId="4" fillId="0" borderId="0" xfId="0" applyNumberFormat="1" applyFont="1" applyBorder="1" applyAlignment="1">
      <alignment/>
    </xf>
    <xf numFmtId="213" fontId="5" fillId="0" borderId="0" xfId="0" applyNumberFormat="1" applyFont="1" applyBorder="1" applyAlignment="1">
      <alignment/>
    </xf>
    <xf numFmtId="213" fontId="4" fillId="0" borderId="0" xfId="0" applyNumberFormat="1" applyFont="1" applyAlignment="1">
      <alignment/>
    </xf>
    <xf numFmtId="213" fontId="4" fillId="0" borderId="5" xfId="0" applyNumberFormat="1" applyFont="1" applyBorder="1" applyAlignment="1">
      <alignment/>
    </xf>
    <xf numFmtId="207" fontId="5" fillId="0" borderId="6" xfId="0" applyNumberFormat="1" applyFont="1" applyBorder="1" applyAlignment="1">
      <alignment/>
    </xf>
    <xf numFmtId="210" fontId="5" fillId="0" borderId="0" xfId="0" applyNumberFormat="1" applyFont="1" applyBorder="1" applyAlignment="1">
      <alignment/>
    </xf>
    <xf numFmtId="207" fontId="5" fillId="0" borderId="0" xfId="0" applyNumberFormat="1" applyFont="1" applyBorder="1" applyAlignment="1">
      <alignment/>
    </xf>
    <xf numFmtId="201" fontId="4" fillId="0" borderId="0" xfId="15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207" fontId="4" fillId="0" borderId="0" xfId="0" applyNumberFormat="1" applyFont="1" applyBorder="1" applyAlignment="1">
      <alignment/>
    </xf>
    <xf numFmtId="210" fontId="4" fillId="0" borderId="0" xfId="15" applyNumberFormat="1" applyFont="1" applyAlignment="1">
      <alignment/>
    </xf>
    <xf numFmtId="207" fontId="4" fillId="0" borderId="0" xfId="0" applyNumberFormat="1" applyFont="1" applyAlignment="1">
      <alignment horizontal="right"/>
    </xf>
    <xf numFmtId="207" fontId="4" fillId="0" borderId="0" xfId="0" applyNumberFormat="1" applyFont="1" applyBorder="1" applyAlignment="1">
      <alignment horizontal="right"/>
    </xf>
    <xf numFmtId="0" fontId="4" fillId="0" borderId="0" xfId="15" applyNumberFormat="1" applyFont="1" applyBorder="1" applyAlignment="1">
      <alignment horizontal="left"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 horizontal="right"/>
    </xf>
    <xf numFmtId="0" fontId="4" fillId="0" borderId="0" xfId="15" applyNumberFormat="1" applyFont="1" applyBorder="1" applyAlignment="1">
      <alignment/>
    </xf>
    <xf numFmtId="208" fontId="5" fillId="0" borderId="0" xfId="15" applyNumberFormat="1" applyFont="1" applyFill="1" applyBorder="1" applyAlignment="1">
      <alignment horizontal="right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208" fontId="20" fillId="0" borderId="0" xfId="15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208" fontId="20" fillId="0" borderId="0" xfId="15" applyNumberFormat="1" applyFont="1" applyBorder="1" applyAlignment="1">
      <alignment horizontal="right"/>
    </xf>
    <xf numFmtId="208" fontId="20" fillId="0" borderId="0" xfId="15" applyNumberFormat="1" applyFont="1" applyFill="1" applyAlignment="1">
      <alignment/>
    </xf>
    <xf numFmtId="37" fontId="20" fillId="0" borderId="0" xfId="0" applyNumberFormat="1" applyFont="1" applyFill="1" applyAlignment="1">
      <alignment/>
    </xf>
    <xf numFmtId="37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208" fontId="19" fillId="0" borderId="6" xfId="15" applyNumberFormat="1" applyFont="1" applyFill="1" applyBorder="1" applyAlignment="1">
      <alignment/>
    </xf>
    <xf numFmtId="208" fontId="19" fillId="0" borderId="0" xfId="15" applyNumberFormat="1" applyFont="1" applyAlignment="1">
      <alignment horizontal="right"/>
    </xf>
    <xf numFmtId="208" fontId="19" fillId="0" borderId="6" xfId="15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43" fontId="11" fillId="0" borderId="0" xfId="15" applyFont="1" applyAlignment="1">
      <alignment horizontal="center"/>
    </xf>
    <xf numFmtId="43" fontId="11" fillId="0" borderId="0" xfId="15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omma_Sheet1" xfId="18"/>
    <cellStyle name="Currency" xfId="19"/>
    <cellStyle name="Currency [0]" xfId="20"/>
    <cellStyle name="Currency1" xfId="21"/>
    <cellStyle name="Dollar (zero dec)" xfId="22"/>
    <cellStyle name="Followed Hyperlink" xfId="23"/>
    <cellStyle name="Grey" xfId="24"/>
    <cellStyle name="Hyperlink" xfId="25"/>
    <cellStyle name="Input [yellow]" xfId="26"/>
    <cellStyle name="no dec" xfId="27"/>
    <cellStyle name="Normal - Style1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48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20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628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SheetLayoutView="100" workbookViewId="0" topLeftCell="B67">
      <selection activeCell="G16" sqref="G16:I16"/>
    </sheetView>
  </sheetViews>
  <sheetFormatPr defaultColWidth="9.140625" defaultRowHeight="25.5" customHeight="1"/>
  <cols>
    <col min="1" max="1" width="3.421875" style="1" customWidth="1"/>
    <col min="2" max="3" width="3.7109375" style="1" customWidth="1"/>
    <col min="4" max="4" width="37.57421875" style="1" customWidth="1"/>
    <col min="5" max="5" width="3.8515625" style="1" customWidth="1"/>
    <col min="6" max="6" width="17.421875" style="1" customWidth="1"/>
    <col min="7" max="7" width="16.7109375" style="1" customWidth="1"/>
    <col min="8" max="8" width="3.8515625" style="1" customWidth="1"/>
    <col min="9" max="9" width="15.57421875" style="1" customWidth="1"/>
    <col min="10" max="10" width="11.421875" style="1" customWidth="1"/>
    <col min="11" max="16384" width="9.140625" style="1" customWidth="1"/>
  </cols>
  <sheetData>
    <row r="1" spans="1:9" ht="27" customHeight="1">
      <c r="A1" s="134" t="s">
        <v>65</v>
      </c>
      <c r="B1" s="134"/>
      <c r="C1" s="134"/>
      <c r="D1" s="134"/>
      <c r="E1" s="134"/>
      <c r="F1" s="134"/>
      <c r="G1" s="134"/>
      <c r="H1" s="134"/>
      <c r="I1" s="134"/>
    </row>
    <row r="2" spans="1:9" ht="27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</row>
    <row r="3" spans="1:9" ht="27" customHeight="1">
      <c r="A3" s="135" t="s">
        <v>121</v>
      </c>
      <c r="B3" s="135"/>
      <c r="C3" s="135"/>
      <c r="D3" s="135"/>
      <c r="E3" s="135"/>
      <c r="F3" s="135"/>
      <c r="G3" s="135"/>
      <c r="H3" s="135"/>
      <c r="I3" s="135"/>
    </row>
    <row r="4" spans="1:9" ht="25.5" customHeight="1">
      <c r="A4" s="42"/>
      <c r="B4" s="42"/>
      <c r="C4" s="42"/>
      <c r="D4" s="42"/>
      <c r="E4" s="42"/>
      <c r="F4" s="43"/>
      <c r="G4" s="44">
        <v>2549</v>
      </c>
      <c r="H4" s="42"/>
      <c r="I4" s="44">
        <v>2548</v>
      </c>
    </row>
    <row r="5" spans="1:9" ht="25.5" customHeight="1">
      <c r="A5" s="40"/>
      <c r="B5" s="40"/>
      <c r="C5" s="40"/>
      <c r="D5" s="40"/>
      <c r="E5" s="40"/>
      <c r="F5" s="41"/>
      <c r="G5" s="41" t="s">
        <v>109</v>
      </c>
      <c r="H5" s="40"/>
      <c r="I5" s="41" t="s">
        <v>109</v>
      </c>
    </row>
    <row r="6" spans="1:9" ht="25.5" customHeight="1">
      <c r="A6" s="27"/>
      <c r="B6" s="27"/>
      <c r="C6" s="27"/>
      <c r="D6" s="27"/>
      <c r="E6" s="27"/>
      <c r="F6" s="65"/>
      <c r="G6" s="66" t="s">
        <v>111</v>
      </c>
      <c r="H6" s="27"/>
      <c r="I6" s="66" t="s">
        <v>110</v>
      </c>
    </row>
    <row r="7" spans="1:9" ht="25.5" customHeight="1">
      <c r="A7" s="27"/>
      <c r="B7" s="27"/>
      <c r="C7" s="27"/>
      <c r="D7" s="27"/>
      <c r="E7" s="27"/>
      <c r="F7" s="65"/>
      <c r="G7" s="66" t="s">
        <v>112</v>
      </c>
      <c r="H7" s="27"/>
      <c r="I7" s="66"/>
    </row>
    <row r="8" spans="1:9" ht="25.5" customHeight="1">
      <c r="A8" s="17"/>
      <c r="B8" s="18"/>
      <c r="C8" s="19" t="s">
        <v>6</v>
      </c>
      <c r="D8" s="18"/>
      <c r="E8" s="18"/>
      <c r="F8" s="3"/>
      <c r="G8" s="5"/>
      <c r="H8" s="5"/>
      <c r="I8" s="3"/>
    </row>
    <row r="9" spans="1:9" ht="25.5" customHeight="1">
      <c r="A9" s="20" t="s">
        <v>7</v>
      </c>
      <c r="B9" s="17"/>
      <c r="C9" s="17"/>
      <c r="D9" s="17"/>
      <c r="E9" s="18"/>
      <c r="F9" s="3"/>
      <c r="G9" s="5"/>
      <c r="H9" s="5"/>
      <c r="I9" s="3"/>
    </row>
    <row r="10" spans="1:9" ht="25.5" customHeight="1">
      <c r="A10" s="17"/>
      <c r="B10" s="17" t="s">
        <v>96</v>
      </c>
      <c r="C10" s="17"/>
      <c r="D10" s="17"/>
      <c r="E10" s="18"/>
      <c r="F10" s="15"/>
      <c r="G10" s="72">
        <v>14300</v>
      </c>
      <c r="H10" s="72"/>
      <c r="I10" s="72">
        <v>29452</v>
      </c>
    </row>
    <row r="11" spans="1:9" ht="25.5" customHeight="1">
      <c r="A11" s="17"/>
      <c r="B11" s="17" t="s">
        <v>66</v>
      </c>
      <c r="C11" s="17"/>
      <c r="D11" s="17"/>
      <c r="E11" s="18"/>
      <c r="F11" s="15"/>
      <c r="G11" s="72">
        <v>928</v>
      </c>
      <c r="H11" s="72"/>
      <c r="I11" s="72">
        <v>932</v>
      </c>
    </row>
    <row r="12" spans="1:9" ht="25.5" customHeight="1">
      <c r="A12" s="17"/>
      <c r="B12" s="17" t="s">
        <v>88</v>
      </c>
      <c r="C12" s="17"/>
      <c r="D12" s="17"/>
      <c r="E12" s="16"/>
      <c r="F12" s="18" t="s">
        <v>115</v>
      </c>
      <c r="G12" s="72">
        <v>5727</v>
      </c>
      <c r="H12" s="72"/>
      <c r="I12" s="72">
        <v>6732</v>
      </c>
    </row>
    <row r="13" spans="1:9" ht="25.5" customHeight="1">
      <c r="A13" s="17"/>
      <c r="B13" s="17" t="s">
        <v>84</v>
      </c>
      <c r="C13" s="17"/>
      <c r="D13" s="17"/>
      <c r="E13" s="16"/>
      <c r="F13" s="18" t="s">
        <v>116</v>
      </c>
      <c r="G13" s="72">
        <v>9160</v>
      </c>
      <c r="H13" s="72"/>
      <c r="I13" s="72">
        <v>8973</v>
      </c>
    </row>
    <row r="14" spans="1:9" ht="25.5" customHeight="1">
      <c r="A14" s="17"/>
      <c r="B14" s="17" t="s">
        <v>106</v>
      </c>
      <c r="C14" s="17"/>
      <c r="D14" s="17"/>
      <c r="E14" s="16"/>
      <c r="F14" s="18" t="s">
        <v>85</v>
      </c>
      <c r="G14" s="72">
        <v>881</v>
      </c>
      <c r="H14" s="72"/>
      <c r="I14" s="72">
        <v>1200</v>
      </c>
    </row>
    <row r="15" spans="1:9" ht="25.5" customHeight="1">
      <c r="A15" s="17"/>
      <c r="B15" s="17" t="s">
        <v>3</v>
      </c>
      <c r="C15" s="17"/>
      <c r="D15" s="17"/>
      <c r="E15" s="16"/>
      <c r="F15" s="18"/>
      <c r="G15" s="72"/>
      <c r="H15" s="72"/>
      <c r="I15" s="72"/>
    </row>
    <row r="16" spans="1:9" ht="25.5" customHeight="1">
      <c r="A16" s="17"/>
      <c r="B16" s="17"/>
      <c r="C16" s="17" t="s">
        <v>138</v>
      </c>
      <c r="D16" s="17"/>
      <c r="E16" s="16"/>
      <c r="F16" s="18"/>
      <c r="G16" s="72">
        <v>12914</v>
      </c>
      <c r="H16" s="72"/>
      <c r="I16" s="72">
        <v>3468</v>
      </c>
    </row>
    <row r="17" spans="1:9" ht="25.5" customHeight="1">
      <c r="A17" s="17"/>
      <c r="B17" s="17"/>
      <c r="C17" s="17" t="s">
        <v>83</v>
      </c>
      <c r="D17" s="17"/>
      <c r="E17" s="16"/>
      <c r="F17" s="18"/>
      <c r="G17" s="72">
        <v>1107</v>
      </c>
      <c r="H17" s="72"/>
      <c r="I17" s="72">
        <v>992</v>
      </c>
    </row>
    <row r="18" spans="1:9" ht="25.5" customHeight="1">
      <c r="A18" s="17"/>
      <c r="B18" s="17"/>
      <c r="C18" s="17"/>
      <c r="D18" s="19" t="s">
        <v>19</v>
      </c>
      <c r="E18" s="16"/>
      <c r="F18" s="8"/>
      <c r="G18" s="73">
        <f>SUM(G10:G17)</f>
        <v>45017</v>
      </c>
      <c r="H18" s="74"/>
      <c r="I18" s="73">
        <f>SUM(I10:I17)</f>
        <v>51749</v>
      </c>
    </row>
    <row r="19" spans="1:9" ht="25.5" customHeight="1">
      <c r="A19" s="20" t="s">
        <v>46</v>
      </c>
      <c r="B19" s="17"/>
      <c r="C19" s="17"/>
      <c r="D19" s="19"/>
      <c r="E19" s="16"/>
      <c r="F19" s="8"/>
      <c r="G19" s="75"/>
      <c r="H19" s="74"/>
      <c r="I19" s="75"/>
    </row>
    <row r="20" spans="1:9" ht="25.5" customHeight="1">
      <c r="A20" s="16"/>
      <c r="B20" s="17" t="s">
        <v>67</v>
      </c>
      <c r="C20" s="17"/>
      <c r="D20" s="17"/>
      <c r="E20" s="16"/>
      <c r="F20" s="18" t="s">
        <v>86</v>
      </c>
      <c r="G20" s="74">
        <v>0</v>
      </c>
      <c r="H20" s="72"/>
      <c r="I20" s="74">
        <v>0</v>
      </c>
    </row>
    <row r="21" spans="1:9" ht="25.5" customHeight="1">
      <c r="A21" s="16"/>
      <c r="B21" s="17" t="s">
        <v>23</v>
      </c>
      <c r="C21" s="17"/>
      <c r="D21" s="17"/>
      <c r="E21" s="16"/>
      <c r="F21" s="51" t="s">
        <v>87</v>
      </c>
      <c r="G21" s="74">
        <v>205891</v>
      </c>
      <c r="H21" s="72"/>
      <c r="I21" s="74">
        <v>188586</v>
      </c>
    </row>
    <row r="22" spans="1:9" ht="25.5" customHeight="1">
      <c r="A22" s="16"/>
      <c r="B22" s="17" t="s">
        <v>61</v>
      </c>
      <c r="C22" s="17"/>
      <c r="D22" s="17"/>
      <c r="E22" s="18"/>
      <c r="F22" s="15"/>
      <c r="G22" s="74"/>
      <c r="H22" s="72"/>
      <c r="I22" s="74"/>
    </row>
    <row r="23" spans="1:9" ht="25.5" customHeight="1">
      <c r="A23" s="16"/>
      <c r="B23" s="17"/>
      <c r="C23" s="17" t="s">
        <v>82</v>
      </c>
      <c r="D23" s="17"/>
      <c r="E23" s="18"/>
      <c r="F23" s="51" t="s">
        <v>103</v>
      </c>
      <c r="G23" s="74">
        <v>7242</v>
      </c>
      <c r="H23" s="72"/>
      <c r="I23" s="74">
        <v>8076</v>
      </c>
    </row>
    <row r="24" spans="1:9" ht="25.5" customHeight="1">
      <c r="A24" s="16"/>
      <c r="B24" s="17"/>
      <c r="C24" s="17" t="s">
        <v>83</v>
      </c>
      <c r="D24" s="17"/>
      <c r="E24" s="18"/>
      <c r="F24" s="15"/>
      <c r="G24" s="74">
        <v>991</v>
      </c>
      <c r="H24" s="72"/>
      <c r="I24" s="74">
        <v>1688</v>
      </c>
    </row>
    <row r="25" spans="1:9" ht="25.5" customHeight="1">
      <c r="A25" s="17"/>
      <c r="B25" s="16"/>
      <c r="C25" s="18"/>
      <c r="D25" s="19" t="s">
        <v>47</v>
      </c>
      <c r="E25" s="18"/>
      <c r="F25" s="13"/>
      <c r="G25" s="73">
        <f>SUM(G20:G24)</f>
        <v>214124</v>
      </c>
      <c r="H25" s="76"/>
      <c r="I25" s="73">
        <f>SUM(I20:I24)</f>
        <v>198350</v>
      </c>
    </row>
    <row r="26" spans="1:9" ht="25.5" customHeight="1" thickBot="1">
      <c r="A26" s="17"/>
      <c r="B26" s="17"/>
      <c r="D26" s="19" t="s">
        <v>8</v>
      </c>
      <c r="E26" s="19"/>
      <c r="F26" s="8"/>
      <c r="G26" s="77">
        <f>G18+G25</f>
        <v>259141</v>
      </c>
      <c r="H26" s="74"/>
      <c r="I26" s="77">
        <f>I18+I25</f>
        <v>250099</v>
      </c>
    </row>
    <row r="27" spans="1:9" ht="25.5" customHeight="1" thickTop="1">
      <c r="A27" s="17"/>
      <c r="B27" s="17"/>
      <c r="C27" s="17"/>
      <c r="D27" s="17"/>
      <c r="E27" s="17"/>
      <c r="F27" s="9"/>
      <c r="G27" s="78"/>
      <c r="H27" s="79"/>
      <c r="I27" s="78"/>
    </row>
    <row r="28" spans="1:9" ht="25.5" customHeight="1">
      <c r="A28" s="17"/>
      <c r="B28" s="17"/>
      <c r="C28" s="17"/>
      <c r="D28" s="17"/>
      <c r="E28" s="17"/>
      <c r="F28" s="9"/>
      <c r="G28" s="78"/>
      <c r="H28" s="79"/>
      <c r="I28" s="78"/>
    </row>
    <row r="29" spans="1:9" ht="25.5" customHeight="1">
      <c r="A29" s="17"/>
      <c r="B29" s="17"/>
      <c r="C29" s="17"/>
      <c r="D29" s="17"/>
      <c r="E29" s="17"/>
      <c r="F29" s="2"/>
      <c r="G29" s="78"/>
      <c r="H29" s="79"/>
      <c r="I29" s="78"/>
    </row>
    <row r="30" spans="1:9" ht="25.5" customHeight="1">
      <c r="A30" s="17"/>
      <c r="B30" s="17"/>
      <c r="C30" s="17"/>
      <c r="D30" s="17"/>
      <c r="E30" s="17"/>
      <c r="F30" s="2"/>
      <c r="G30" s="78"/>
      <c r="H30" s="79"/>
      <c r="I30" s="78"/>
    </row>
    <row r="31" spans="1:9" ht="25.5" customHeight="1">
      <c r="A31" s="17"/>
      <c r="B31" s="17"/>
      <c r="C31" s="17"/>
      <c r="D31" s="17"/>
      <c r="E31" s="17"/>
      <c r="F31" s="2"/>
      <c r="G31" s="78"/>
      <c r="H31" s="79"/>
      <c r="I31" s="78"/>
    </row>
    <row r="32" spans="1:9" ht="25.5" customHeight="1">
      <c r="A32" s="17"/>
      <c r="B32" s="17"/>
      <c r="C32" s="17"/>
      <c r="D32" s="17"/>
      <c r="E32" s="17"/>
      <c r="F32" s="2"/>
      <c r="G32" s="78"/>
      <c r="H32" s="79"/>
      <c r="I32" s="78"/>
    </row>
    <row r="33" spans="1:9" ht="25.5" customHeight="1">
      <c r="A33" s="17"/>
      <c r="B33" s="17"/>
      <c r="C33" s="17"/>
      <c r="D33" s="17"/>
      <c r="E33" s="17"/>
      <c r="F33" s="2"/>
      <c r="G33" s="78"/>
      <c r="H33" s="79"/>
      <c r="I33" s="78"/>
    </row>
    <row r="34" spans="1:9" ht="25.5" customHeight="1">
      <c r="A34" s="17"/>
      <c r="B34" s="17"/>
      <c r="C34" s="17"/>
      <c r="D34" s="17"/>
      <c r="E34" s="17"/>
      <c r="F34" s="2"/>
      <c r="G34" s="78"/>
      <c r="H34" s="79"/>
      <c r="I34" s="78"/>
    </row>
    <row r="35" spans="1:9" ht="25.5" customHeight="1">
      <c r="A35" s="17"/>
      <c r="B35" s="17"/>
      <c r="C35" s="17"/>
      <c r="D35" s="17"/>
      <c r="E35" s="17"/>
      <c r="F35" s="2"/>
      <c r="G35" s="10"/>
      <c r="H35" s="2"/>
      <c r="I35" s="10"/>
    </row>
    <row r="36" spans="1:9" ht="25.5" customHeight="1">
      <c r="A36" s="17" t="s">
        <v>10</v>
      </c>
      <c r="B36" s="17"/>
      <c r="C36" s="17"/>
      <c r="D36" s="17"/>
      <c r="E36" s="17"/>
      <c r="F36" s="2"/>
      <c r="G36" s="10"/>
      <c r="H36" s="2"/>
      <c r="I36" s="10"/>
    </row>
    <row r="37" spans="1:9" s="39" customFormat="1" ht="27" customHeight="1">
      <c r="A37" s="134" t="s">
        <v>65</v>
      </c>
      <c r="B37" s="134"/>
      <c r="C37" s="134"/>
      <c r="D37" s="134"/>
      <c r="E37" s="134"/>
      <c r="F37" s="134"/>
      <c r="G37" s="134"/>
      <c r="H37" s="134"/>
      <c r="I37" s="134"/>
    </row>
    <row r="38" spans="1:9" s="39" customFormat="1" ht="27" customHeight="1">
      <c r="A38" s="134" t="s">
        <v>0</v>
      </c>
      <c r="B38" s="134"/>
      <c r="C38" s="134"/>
      <c r="D38" s="134"/>
      <c r="E38" s="134"/>
      <c r="F38" s="134"/>
      <c r="G38" s="134"/>
      <c r="H38" s="134"/>
      <c r="I38" s="134"/>
    </row>
    <row r="39" spans="1:9" s="39" customFormat="1" ht="27" customHeight="1">
      <c r="A39" s="135" t="str">
        <f>A3</f>
        <v>ณ วันที่ 30 มิถุนายน 2549 และวันที่ 31 ธันวาคม 2548</v>
      </c>
      <c r="B39" s="135"/>
      <c r="C39" s="135"/>
      <c r="D39" s="135"/>
      <c r="E39" s="135"/>
      <c r="F39" s="135"/>
      <c r="G39" s="135"/>
      <c r="H39" s="135"/>
      <c r="I39" s="135"/>
    </row>
    <row r="40" spans="1:9" ht="25.5" customHeight="1">
      <c r="A40" s="42"/>
      <c r="B40" s="42"/>
      <c r="C40" s="42"/>
      <c r="D40" s="42"/>
      <c r="E40" s="42"/>
      <c r="F40" s="43"/>
      <c r="G40" s="44">
        <f>G4</f>
        <v>2549</v>
      </c>
      <c r="H40" s="42"/>
      <c r="I40" s="44">
        <f>I4</f>
        <v>2548</v>
      </c>
    </row>
    <row r="41" spans="1:9" ht="24.75" customHeight="1">
      <c r="A41" s="40"/>
      <c r="B41" s="40"/>
      <c r="C41" s="40"/>
      <c r="D41" s="40"/>
      <c r="E41" s="40"/>
      <c r="F41" s="41"/>
      <c r="G41" s="67" t="str">
        <f>G5</f>
        <v>พันบาท</v>
      </c>
      <c r="H41" s="40"/>
      <c r="I41" s="67" t="str">
        <f>I5</f>
        <v>พันบาท</v>
      </c>
    </row>
    <row r="42" spans="1:9" ht="24.75" customHeight="1">
      <c r="A42" s="27"/>
      <c r="B42" s="27"/>
      <c r="C42" s="27"/>
      <c r="D42" s="27"/>
      <c r="E42" s="27"/>
      <c r="F42" s="65"/>
      <c r="G42" s="66" t="s">
        <v>111</v>
      </c>
      <c r="H42" s="27"/>
      <c r="I42" s="66" t="s">
        <v>110</v>
      </c>
    </row>
    <row r="43" spans="1:9" ht="24.75" customHeight="1">
      <c r="A43" s="27"/>
      <c r="B43" s="27"/>
      <c r="C43" s="27"/>
      <c r="D43" s="27"/>
      <c r="E43" s="27"/>
      <c r="F43" s="65"/>
      <c r="G43" s="66" t="s">
        <v>112</v>
      </c>
      <c r="H43" s="27"/>
      <c r="I43" s="66"/>
    </row>
    <row r="44" spans="1:9" ht="24.75" customHeight="1">
      <c r="A44" s="17"/>
      <c r="B44" s="17" t="s">
        <v>17</v>
      </c>
      <c r="C44" s="20" t="s">
        <v>18</v>
      </c>
      <c r="D44" s="17"/>
      <c r="E44" s="18"/>
      <c r="F44" s="6"/>
      <c r="G44" s="2"/>
      <c r="H44" s="2"/>
      <c r="I44" s="2"/>
    </row>
    <row r="45" spans="1:9" ht="24.75" customHeight="1">
      <c r="A45" s="20" t="s">
        <v>11</v>
      </c>
      <c r="B45" s="17"/>
      <c r="C45" s="17"/>
      <c r="D45" s="17"/>
      <c r="E45" s="18"/>
      <c r="F45" s="27"/>
      <c r="G45" s="12"/>
      <c r="H45" s="2"/>
      <c r="I45" s="12"/>
    </row>
    <row r="46" spans="1:9" ht="24.75" customHeight="1">
      <c r="A46" s="17"/>
      <c r="B46" s="17" t="s">
        <v>56</v>
      </c>
      <c r="C46" s="17"/>
      <c r="D46" s="17"/>
      <c r="E46" s="16"/>
      <c r="F46" s="51"/>
      <c r="G46" s="72">
        <v>18517</v>
      </c>
      <c r="H46" s="72"/>
      <c r="I46" s="72">
        <v>18265</v>
      </c>
    </row>
    <row r="47" spans="1:9" ht="24.75" customHeight="1">
      <c r="A47" s="17"/>
      <c r="B47" s="17" t="s">
        <v>25</v>
      </c>
      <c r="C47" s="17"/>
      <c r="D47" s="17"/>
      <c r="E47" s="16"/>
      <c r="F47" s="7"/>
      <c r="G47" s="72"/>
      <c r="H47" s="72"/>
      <c r="I47" s="72"/>
    </row>
    <row r="48" spans="1:9" ht="24.75" customHeight="1">
      <c r="A48" s="17"/>
      <c r="B48" s="17"/>
      <c r="C48" s="17" t="s">
        <v>68</v>
      </c>
      <c r="D48" s="17"/>
      <c r="E48" s="16"/>
      <c r="F48" s="51"/>
      <c r="G48" s="72">
        <v>5181</v>
      </c>
      <c r="H48" s="72"/>
      <c r="I48" s="72">
        <v>2586</v>
      </c>
    </row>
    <row r="49" spans="1:9" ht="24.75" customHeight="1">
      <c r="A49" s="17"/>
      <c r="B49" s="17"/>
      <c r="C49" s="18" t="s">
        <v>53</v>
      </c>
      <c r="D49" s="17"/>
      <c r="E49" s="16"/>
      <c r="F49" s="7"/>
      <c r="G49" s="72">
        <v>9982</v>
      </c>
      <c r="H49" s="72"/>
      <c r="I49" s="72">
        <v>8776</v>
      </c>
    </row>
    <row r="50" spans="1:9" ht="24.75" customHeight="1">
      <c r="A50" s="17"/>
      <c r="B50" s="17"/>
      <c r="C50" s="18" t="s">
        <v>119</v>
      </c>
      <c r="D50" s="17"/>
      <c r="E50" s="16"/>
      <c r="F50" s="7"/>
      <c r="G50" s="72">
        <v>10279</v>
      </c>
      <c r="H50" s="72"/>
      <c r="I50" s="72">
        <v>6798</v>
      </c>
    </row>
    <row r="51" spans="1:9" ht="24.75" customHeight="1">
      <c r="A51" s="17"/>
      <c r="B51" s="17"/>
      <c r="C51" s="18" t="s">
        <v>26</v>
      </c>
      <c r="D51" s="21"/>
      <c r="E51" s="16"/>
      <c r="F51" s="7"/>
      <c r="G51" s="80">
        <v>195</v>
      </c>
      <c r="H51" s="72"/>
      <c r="I51" s="80">
        <v>66</v>
      </c>
    </row>
    <row r="52" spans="1:9" ht="24.75" customHeight="1">
      <c r="A52" s="17"/>
      <c r="B52" s="17"/>
      <c r="C52" s="17"/>
      <c r="D52" s="20" t="s">
        <v>16</v>
      </c>
      <c r="E52" s="16"/>
      <c r="F52" s="8"/>
      <c r="G52" s="73">
        <f>SUM(G46:G51)</f>
        <v>44154</v>
      </c>
      <c r="H52" s="76"/>
      <c r="I52" s="73">
        <f>SUM(I46:I51)</f>
        <v>36491</v>
      </c>
    </row>
    <row r="53" spans="1:9" ht="25.5" customHeight="1">
      <c r="A53" s="17"/>
      <c r="D53" s="20" t="s">
        <v>50</v>
      </c>
      <c r="E53" s="16"/>
      <c r="F53" s="8"/>
      <c r="G53" s="73">
        <f>SUM(G52)</f>
        <v>44154</v>
      </c>
      <c r="H53" s="75"/>
      <c r="I53" s="73">
        <f>SUM(I52)</f>
        <v>36491</v>
      </c>
    </row>
    <row r="54" spans="1:9" ht="25.5" customHeight="1">
      <c r="A54" s="20" t="s">
        <v>4</v>
      </c>
      <c r="B54" s="17"/>
      <c r="C54" s="17"/>
      <c r="D54" s="17"/>
      <c r="E54" s="16"/>
      <c r="F54" s="7"/>
      <c r="G54" s="76"/>
      <c r="H54" s="72"/>
      <c r="I54" s="72"/>
    </row>
    <row r="55" spans="1:9" ht="25.5" customHeight="1">
      <c r="A55" s="17"/>
      <c r="B55" s="17" t="s">
        <v>13</v>
      </c>
      <c r="C55" s="17"/>
      <c r="D55" s="17"/>
      <c r="E55" s="16"/>
      <c r="F55" s="7"/>
      <c r="G55" s="76"/>
      <c r="H55" s="72"/>
      <c r="I55" s="72"/>
    </row>
    <row r="56" spans="1:9" ht="24.75" customHeight="1">
      <c r="A56" s="17"/>
      <c r="B56" s="17"/>
      <c r="C56" s="17" t="s">
        <v>14</v>
      </c>
      <c r="D56" s="17"/>
      <c r="E56" s="16"/>
      <c r="F56" s="7"/>
      <c r="G56" s="76"/>
      <c r="H56" s="76"/>
      <c r="I56" s="76"/>
    </row>
    <row r="57" spans="1:9" ht="24.75" customHeight="1">
      <c r="A57" s="17"/>
      <c r="B57" s="17"/>
      <c r="C57" s="17"/>
      <c r="D57" s="17" t="s">
        <v>69</v>
      </c>
      <c r="E57" s="16"/>
      <c r="F57" s="7"/>
      <c r="G57" s="81">
        <v>120000</v>
      </c>
      <c r="H57" s="74"/>
      <c r="I57" s="81">
        <v>120000</v>
      </c>
    </row>
    <row r="58" spans="1:9" ht="24.75" customHeight="1">
      <c r="A58" s="17"/>
      <c r="B58" s="17"/>
      <c r="C58" s="17" t="s">
        <v>12</v>
      </c>
      <c r="D58" s="17"/>
      <c r="E58" s="16"/>
      <c r="F58" s="7"/>
      <c r="G58" s="72"/>
      <c r="H58" s="72"/>
      <c r="I58" s="72"/>
    </row>
    <row r="59" spans="1:9" ht="24.75" customHeight="1">
      <c r="A59" s="17"/>
      <c r="B59" s="17"/>
      <c r="C59" s="17"/>
      <c r="D59" s="17" t="s">
        <v>69</v>
      </c>
      <c r="E59" s="16"/>
      <c r="F59" s="51"/>
      <c r="G59" s="74">
        <f>งบแสดง!D13</f>
        <v>120000</v>
      </c>
      <c r="H59" s="74"/>
      <c r="I59" s="74">
        <v>120000</v>
      </c>
    </row>
    <row r="60" spans="1:9" ht="24.75" customHeight="1">
      <c r="A60" s="17"/>
      <c r="B60" s="17" t="s">
        <v>118</v>
      </c>
      <c r="C60" s="17"/>
      <c r="D60" s="17"/>
      <c r="E60" s="18"/>
      <c r="F60" s="51"/>
      <c r="G60" s="74">
        <f>งบแสดง!F13</f>
        <v>35887</v>
      </c>
      <c r="H60" s="74"/>
      <c r="I60" s="74">
        <v>35887</v>
      </c>
    </row>
    <row r="61" spans="1:9" ht="24" customHeight="1">
      <c r="A61" s="17"/>
      <c r="B61" s="17" t="s">
        <v>40</v>
      </c>
      <c r="C61" s="17"/>
      <c r="D61" s="17"/>
      <c r="E61" s="18"/>
      <c r="F61" s="7"/>
      <c r="G61" s="74"/>
      <c r="H61" s="74"/>
      <c r="I61" s="74"/>
    </row>
    <row r="62" spans="1:9" ht="24" customHeight="1">
      <c r="A62" s="17"/>
      <c r="B62" s="17"/>
      <c r="C62" s="17" t="s">
        <v>38</v>
      </c>
      <c r="D62" s="17"/>
      <c r="E62" s="18"/>
      <c r="F62" s="7"/>
      <c r="G62" s="74"/>
      <c r="H62" s="74"/>
      <c r="I62" s="74"/>
    </row>
    <row r="63" spans="1:9" ht="24" customHeight="1">
      <c r="A63" s="17"/>
      <c r="B63" s="17"/>
      <c r="C63" s="17"/>
      <c r="D63" s="17" t="s">
        <v>39</v>
      </c>
      <c r="E63" s="16"/>
      <c r="F63" s="51" t="s">
        <v>135</v>
      </c>
      <c r="G63" s="74">
        <f>งบแสดง!H13</f>
        <v>4836</v>
      </c>
      <c r="H63" s="74"/>
      <c r="I63" s="74">
        <v>3686</v>
      </c>
    </row>
    <row r="64" spans="1:9" ht="24" customHeight="1">
      <c r="A64" s="17"/>
      <c r="B64" s="17"/>
      <c r="C64" s="17" t="s">
        <v>27</v>
      </c>
      <c r="D64" s="17"/>
      <c r="E64" s="18"/>
      <c r="F64" s="7"/>
      <c r="G64" s="74">
        <f>งบแสดง!J13</f>
        <v>54264</v>
      </c>
      <c r="H64" s="74"/>
      <c r="I64" s="74">
        <v>54035</v>
      </c>
    </row>
    <row r="65" spans="1:9" ht="24.75" customHeight="1">
      <c r="A65" s="17"/>
      <c r="B65" s="17" t="s">
        <v>15</v>
      </c>
      <c r="D65" s="20" t="s">
        <v>51</v>
      </c>
      <c r="E65" s="18"/>
      <c r="F65" s="13"/>
      <c r="G65" s="73">
        <f>SUM(G59:G64)</f>
        <v>214987</v>
      </c>
      <c r="H65" s="76"/>
      <c r="I65" s="73">
        <f>SUM(I59:I64)</f>
        <v>213608</v>
      </c>
    </row>
    <row r="66" spans="1:9" ht="24.75" customHeight="1" thickBot="1">
      <c r="A66" s="17"/>
      <c r="B66" s="17"/>
      <c r="D66" s="20" t="s">
        <v>52</v>
      </c>
      <c r="E66" s="18"/>
      <c r="F66" s="13"/>
      <c r="G66" s="77">
        <f>SUM(G53+G65)</f>
        <v>259141</v>
      </c>
      <c r="H66" s="75"/>
      <c r="I66" s="77">
        <f>SUM(I53+I65)</f>
        <v>250099</v>
      </c>
    </row>
    <row r="67" spans="2:9" ht="25.5" customHeight="1" thickTop="1">
      <c r="B67" s="17"/>
      <c r="C67" s="20"/>
      <c r="D67" s="17"/>
      <c r="E67" s="18"/>
      <c r="F67" s="14"/>
      <c r="G67" s="75"/>
      <c r="H67" s="75"/>
      <c r="I67" s="75"/>
    </row>
    <row r="68" spans="2:9" ht="25.5" customHeight="1">
      <c r="B68" s="17"/>
      <c r="C68" s="20"/>
      <c r="D68" s="17"/>
      <c r="E68" s="18"/>
      <c r="F68" s="14"/>
      <c r="G68" s="119"/>
      <c r="H68" s="119"/>
      <c r="I68" s="119"/>
    </row>
    <row r="69" spans="2:9" ht="25.5" customHeight="1">
      <c r="B69" s="17"/>
      <c r="C69" s="20"/>
      <c r="D69" s="17"/>
      <c r="E69" s="18"/>
      <c r="F69" s="14"/>
      <c r="G69" s="14"/>
      <c r="H69" s="14"/>
      <c r="I69" s="14"/>
    </row>
    <row r="72" ht="25.5" customHeight="1">
      <c r="A72" s="17" t="s">
        <v>10</v>
      </c>
    </row>
  </sheetData>
  <mergeCells count="6">
    <mergeCell ref="A38:I38"/>
    <mergeCell ref="A39:I39"/>
    <mergeCell ref="A1:I1"/>
    <mergeCell ref="A2:I2"/>
    <mergeCell ref="A3:I3"/>
    <mergeCell ref="A37:I37"/>
  </mergeCells>
  <printOptions/>
  <pageMargins left="0.78740157480315" right="0.354330708661417" top="0.840551181" bottom="0.511811023622047" header="0.31496062992126" footer="0.590551181102362"/>
  <pageSetup firstPageNumber="2" useFirstPageNumber="1" horizontalDpi="600" verticalDpi="600" orientation="portrait" paperSize="9" scale="85" r:id="rId1"/>
  <headerFooter alignWithMargins="0">
    <oddHeader>&amp;C&amp;"Angsana New,ตัวหนา"&amp;P</oddHead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Normal="90" zoomScaleSheetLayoutView="100" workbookViewId="0" topLeftCell="A23">
      <selection activeCell="D33" sqref="D33"/>
    </sheetView>
  </sheetViews>
  <sheetFormatPr defaultColWidth="9.140625" defaultRowHeight="20.25"/>
  <cols>
    <col min="1" max="1" width="3.7109375" style="1" customWidth="1"/>
    <col min="2" max="2" width="19.140625" style="1" customWidth="1"/>
    <col min="3" max="3" width="19.421875" style="1" customWidth="1"/>
    <col min="4" max="4" width="10.00390625" style="1" customWidth="1"/>
    <col min="5" max="5" width="4.14062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10.7109375" style="59" customWidth="1"/>
    <col min="11" max="11" width="1.7109375" style="1" customWidth="1"/>
    <col min="12" max="12" width="9.7109375" style="1" customWidth="1"/>
    <col min="13" max="13" width="9.140625" style="1" customWidth="1"/>
    <col min="14" max="14" width="18.7109375" style="1" customWidth="1"/>
    <col min="15" max="16384" width="9.140625" style="1" customWidth="1"/>
  </cols>
  <sheetData>
    <row r="1" spans="1:12" s="52" customFormat="1" ht="28.5" customHeight="1">
      <c r="A1" s="134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6.25">
      <c r="A2" s="134" t="s">
        <v>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7" customHeight="1">
      <c r="A3" s="92"/>
      <c r="B3" s="92"/>
      <c r="C3" s="92"/>
      <c r="D3" s="92"/>
      <c r="E3" s="92"/>
      <c r="F3" s="92"/>
      <c r="G3" s="92"/>
      <c r="H3" s="92"/>
      <c r="I3" s="92"/>
      <c r="J3" s="68"/>
      <c r="K3" s="68"/>
      <c r="L3" s="68" t="s">
        <v>111</v>
      </c>
    </row>
    <row r="4" spans="1:12" ht="23.25">
      <c r="A4" s="53"/>
      <c r="B4" s="53"/>
      <c r="C4" s="53"/>
      <c r="D4" s="53"/>
      <c r="E4" s="53"/>
      <c r="F4" s="53"/>
      <c r="G4" s="53"/>
      <c r="H4" s="53"/>
      <c r="I4" s="53"/>
      <c r="J4" s="93"/>
      <c r="K4" s="68"/>
      <c r="L4" s="68" t="s">
        <v>112</v>
      </c>
    </row>
    <row r="5" spans="1:12" ht="23.25">
      <c r="A5" s="53"/>
      <c r="B5" s="53"/>
      <c r="C5" s="53"/>
      <c r="D5" s="53"/>
      <c r="E5" s="53"/>
      <c r="F5" s="53"/>
      <c r="G5" s="53"/>
      <c r="H5" s="53"/>
      <c r="I5" s="53"/>
      <c r="J5" s="137" t="s">
        <v>122</v>
      </c>
      <c r="K5" s="137"/>
      <c r="L5" s="137"/>
    </row>
    <row r="6" spans="1:12" ht="23.25">
      <c r="A6" s="53"/>
      <c r="B6" s="53"/>
      <c r="C6" s="53"/>
      <c r="D6" s="53"/>
      <c r="E6" s="53"/>
      <c r="F6" s="138" t="s">
        <v>123</v>
      </c>
      <c r="G6" s="138"/>
      <c r="H6" s="138"/>
      <c r="I6" s="53"/>
      <c r="J6" s="138" t="s">
        <v>124</v>
      </c>
      <c r="K6" s="138"/>
      <c r="L6" s="138"/>
    </row>
    <row r="7" spans="1:12" ht="27" customHeight="1">
      <c r="A7" s="53"/>
      <c r="B7" s="53"/>
      <c r="C7" s="53"/>
      <c r="D7" s="53"/>
      <c r="E7" s="53"/>
      <c r="F7" s="136" t="s">
        <v>125</v>
      </c>
      <c r="G7" s="136"/>
      <c r="H7" s="136"/>
      <c r="I7" s="53"/>
      <c r="J7" s="136" t="s">
        <v>125</v>
      </c>
      <c r="K7" s="136"/>
      <c r="L7" s="136"/>
    </row>
    <row r="8" spans="1:12" ht="23.25">
      <c r="A8" s="54"/>
      <c r="B8" s="55"/>
      <c r="C8" s="56"/>
      <c r="D8" s="56"/>
      <c r="E8" s="56"/>
      <c r="F8" s="56">
        <v>2549</v>
      </c>
      <c r="G8" s="57"/>
      <c r="H8" s="56">
        <v>2548</v>
      </c>
      <c r="I8" s="57"/>
      <c r="J8" s="56">
        <v>2549</v>
      </c>
      <c r="K8" s="57"/>
      <c r="L8" s="56">
        <v>2548</v>
      </c>
    </row>
    <row r="9" spans="1:12" ht="26.25" customHeight="1">
      <c r="A9" s="52" t="s">
        <v>20</v>
      </c>
      <c r="C9" s="53" t="s">
        <v>97</v>
      </c>
      <c r="D9" s="53"/>
      <c r="F9" s="66"/>
      <c r="G9" s="58"/>
      <c r="H9" s="66"/>
      <c r="L9" s="59"/>
    </row>
    <row r="10" spans="1:12" ht="26.25" customHeight="1">
      <c r="A10" s="52"/>
      <c r="B10" s="1" t="s">
        <v>70</v>
      </c>
      <c r="C10" s="53"/>
      <c r="D10" s="59"/>
      <c r="F10" s="94">
        <v>74386</v>
      </c>
      <c r="G10" s="58"/>
      <c r="H10" s="94">
        <v>68744</v>
      </c>
      <c r="I10" s="60"/>
      <c r="J10" s="95">
        <v>140415</v>
      </c>
      <c r="K10" s="60"/>
      <c r="L10" s="95">
        <v>127211</v>
      </c>
    </row>
    <row r="11" spans="1:12" ht="26.25" customHeight="1">
      <c r="A11" s="52"/>
      <c r="B11" s="1" t="s">
        <v>126</v>
      </c>
      <c r="C11" s="53"/>
      <c r="D11" s="59" t="s">
        <v>86</v>
      </c>
      <c r="F11" s="94">
        <v>0</v>
      </c>
      <c r="G11" s="58"/>
      <c r="H11" s="94">
        <v>6000</v>
      </c>
      <c r="I11" s="60"/>
      <c r="J11" s="94">
        <v>0</v>
      </c>
      <c r="K11" s="60"/>
      <c r="L11" s="94">
        <v>6000</v>
      </c>
    </row>
    <row r="12" spans="1:12" ht="26.25" customHeight="1">
      <c r="A12" s="52"/>
      <c r="B12" s="1" t="s">
        <v>9</v>
      </c>
      <c r="C12" s="53"/>
      <c r="D12" s="53"/>
      <c r="F12" s="94">
        <v>423</v>
      </c>
      <c r="G12" s="95"/>
      <c r="H12" s="94">
        <v>249</v>
      </c>
      <c r="I12" s="60"/>
      <c r="J12" s="95">
        <v>911</v>
      </c>
      <c r="K12" s="60"/>
      <c r="L12" s="95">
        <v>595</v>
      </c>
    </row>
    <row r="13" spans="2:12" s="52" customFormat="1" ht="23.25">
      <c r="B13" s="61" t="s">
        <v>98</v>
      </c>
      <c r="D13" s="61"/>
      <c r="F13" s="96">
        <f>SUM(F10:F12)</f>
        <v>74809</v>
      </c>
      <c r="G13" s="97"/>
      <c r="H13" s="96">
        <f>SUM(H10:H12)</f>
        <v>74993</v>
      </c>
      <c r="J13" s="96">
        <f>SUM(J10:J12)</f>
        <v>141326</v>
      </c>
      <c r="K13" s="97"/>
      <c r="L13" s="96">
        <f>SUM(L10:L12)</f>
        <v>133806</v>
      </c>
    </row>
    <row r="14" spans="1:12" ht="26.25" customHeight="1">
      <c r="A14" s="52" t="s">
        <v>21</v>
      </c>
      <c r="F14" s="98"/>
      <c r="G14" s="58"/>
      <c r="H14" s="98"/>
      <c r="J14" s="99"/>
      <c r="K14" s="99"/>
      <c r="L14" s="99"/>
    </row>
    <row r="15" spans="1:12" ht="26.25" customHeight="1">
      <c r="A15" s="52"/>
      <c r="B15" s="1" t="s">
        <v>71</v>
      </c>
      <c r="D15" s="59"/>
      <c r="F15" s="94">
        <v>47969</v>
      </c>
      <c r="G15" s="95"/>
      <c r="H15" s="94">
        <v>47694</v>
      </c>
      <c r="I15" s="60"/>
      <c r="J15" s="60">
        <v>95357</v>
      </c>
      <c r="K15" s="60"/>
      <c r="L15" s="60">
        <v>91881</v>
      </c>
    </row>
    <row r="16" spans="1:12" ht="26.25" customHeight="1">
      <c r="A16" s="52"/>
      <c r="B16" s="1" t="s">
        <v>24</v>
      </c>
      <c r="F16" s="94">
        <v>12410</v>
      </c>
      <c r="G16" s="95"/>
      <c r="H16" s="94">
        <v>11463</v>
      </c>
      <c r="I16" s="60"/>
      <c r="J16" s="60">
        <v>25958</v>
      </c>
      <c r="K16" s="60"/>
      <c r="L16" s="60">
        <v>23417</v>
      </c>
    </row>
    <row r="17" spans="1:12" ht="26.25" customHeight="1">
      <c r="A17" s="52"/>
      <c r="B17" s="1" t="s">
        <v>104</v>
      </c>
      <c r="D17" s="59"/>
      <c r="F17" s="94">
        <v>586</v>
      </c>
      <c r="G17" s="95"/>
      <c r="H17" s="94">
        <v>589</v>
      </c>
      <c r="I17" s="60"/>
      <c r="J17" s="60">
        <v>690</v>
      </c>
      <c r="K17" s="60"/>
      <c r="L17" s="60">
        <v>683</v>
      </c>
    </row>
    <row r="18" spans="2:12" ht="23.25">
      <c r="B18" s="52" t="s">
        <v>99</v>
      </c>
      <c r="F18" s="96">
        <f>SUM(F15:F17)</f>
        <v>60965</v>
      </c>
      <c r="G18" s="97"/>
      <c r="H18" s="96">
        <f>SUM(H15:H17)</f>
        <v>59746</v>
      </c>
      <c r="J18" s="96">
        <f>SUM(J15:J17)</f>
        <v>122005</v>
      </c>
      <c r="K18" s="97"/>
      <c r="L18" s="96">
        <f>SUM(L15:L17)</f>
        <v>115981</v>
      </c>
    </row>
    <row r="19" spans="1:12" s="62" customFormat="1" ht="25.5" customHeight="1">
      <c r="A19" s="62" t="s">
        <v>100</v>
      </c>
      <c r="F19" s="100">
        <f>F13-F18</f>
        <v>13844</v>
      </c>
      <c r="G19" s="97"/>
      <c r="H19" s="100">
        <f>H13-H18</f>
        <v>15247</v>
      </c>
      <c r="J19" s="100">
        <f>J13-J18</f>
        <v>19321</v>
      </c>
      <c r="K19" s="97"/>
      <c r="L19" s="100">
        <f>L13-L18</f>
        <v>17825</v>
      </c>
    </row>
    <row r="20" spans="1:12" s="59" customFormat="1" ht="25.5" customHeight="1">
      <c r="A20" s="59" t="s">
        <v>5</v>
      </c>
      <c r="C20" s="62"/>
      <c r="F20" s="101">
        <v>0</v>
      </c>
      <c r="G20" s="102"/>
      <c r="H20" s="101">
        <v>-40</v>
      </c>
      <c r="I20" s="63"/>
      <c r="J20" s="101">
        <v>0</v>
      </c>
      <c r="K20" s="103"/>
      <c r="L20" s="101">
        <v>-103</v>
      </c>
    </row>
    <row r="21" spans="1:12" s="59" customFormat="1" ht="25.5" customHeight="1">
      <c r="A21" s="59" t="s">
        <v>72</v>
      </c>
      <c r="C21" s="62"/>
      <c r="D21" s="59" t="s">
        <v>136</v>
      </c>
      <c r="F21" s="101">
        <v>-4299</v>
      </c>
      <c r="G21" s="102"/>
      <c r="H21" s="101">
        <v>-2363</v>
      </c>
      <c r="I21" s="63"/>
      <c r="J21" s="104">
        <v>-5942</v>
      </c>
      <c r="K21" s="103"/>
      <c r="L21" s="104">
        <v>-3083</v>
      </c>
    </row>
    <row r="22" spans="1:12" s="62" customFormat="1" ht="25.5" customHeight="1" thickBot="1">
      <c r="A22" s="62" t="s">
        <v>1</v>
      </c>
      <c r="F22" s="105">
        <f>SUM(F19:F21)</f>
        <v>9545</v>
      </c>
      <c r="G22" s="97"/>
      <c r="H22" s="105">
        <f>SUM(H19:H21)</f>
        <v>12844</v>
      </c>
      <c r="J22" s="105">
        <f>SUM(J19:J21)</f>
        <v>13379</v>
      </c>
      <c r="K22" s="97"/>
      <c r="L22" s="105">
        <f>SUM(L19:L21)</f>
        <v>14639</v>
      </c>
    </row>
    <row r="23" spans="2:12" s="59" customFormat="1" ht="25.5" customHeight="1" thickTop="1">
      <c r="B23" s="62"/>
      <c r="C23" s="62"/>
      <c r="F23" s="98"/>
      <c r="G23" s="106"/>
      <c r="H23" s="98"/>
      <c r="I23" s="62"/>
      <c r="J23" s="107"/>
      <c r="K23" s="99"/>
      <c r="L23" s="107"/>
    </row>
    <row r="24" spans="1:12" ht="26.25" customHeight="1">
      <c r="A24" s="1" t="s">
        <v>101</v>
      </c>
      <c r="D24" s="59"/>
      <c r="F24" s="108">
        <f>F22/F25</f>
        <v>0.7954166666666667</v>
      </c>
      <c r="G24" s="109"/>
      <c r="H24" s="108">
        <f>H22/H25</f>
        <v>1.0703333333333334</v>
      </c>
      <c r="J24" s="108">
        <f>J22/J25</f>
        <v>1.1149166666666666</v>
      </c>
      <c r="K24" s="109"/>
      <c r="L24" s="108">
        <f>L22/L25</f>
        <v>1.2199166666666668</v>
      </c>
    </row>
    <row r="25" spans="1:12" ht="26.25" customHeight="1">
      <c r="A25" s="1" t="s">
        <v>89</v>
      </c>
      <c r="C25" s="53"/>
      <c r="D25" s="59"/>
      <c r="F25" s="110">
        <v>12000</v>
      </c>
      <c r="G25" s="99"/>
      <c r="H25" s="110">
        <v>12000</v>
      </c>
      <c r="J25" s="110">
        <v>12000</v>
      </c>
      <c r="K25" s="99"/>
      <c r="L25" s="110">
        <v>12000</v>
      </c>
    </row>
    <row r="26" spans="1:12" ht="23.25">
      <c r="A26" s="52"/>
      <c r="F26" s="10"/>
      <c r="G26" s="10"/>
      <c r="H26" s="10"/>
      <c r="J26" s="26"/>
      <c r="K26" s="58"/>
      <c r="L26" s="26"/>
    </row>
    <row r="27" spans="1:12" ht="23.25">
      <c r="A27" s="52"/>
      <c r="F27" s="10"/>
      <c r="G27" s="10"/>
      <c r="H27" s="10"/>
      <c r="J27" s="26"/>
      <c r="L27" s="26"/>
    </row>
    <row r="28" spans="6:8" ht="23.25">
      <c r="F28" s="111"/>
      <c r="G28" s="2"/>
      <c r="H28" s="111"/>
    </row>
    <row r="29" ht="23.25" customHeight="1"/>
    <row r="30" ht="25.5" customHeight="1"/>
    <row r="31" ht="25.5" customHeight="1">
      <c r="A31" s="1" t="s">
        <v>102</v>
      </c>
    </row>
    <row r="34" ht="26.25" customHeight="1"/>
    <row r="35" ht="25.5" customHeight="1"/>
  </sheetData>
  <mergeCells count="7">
    <mergeCell ref="F7:H7"/>
    <mergeCell ref="J7:L7"/>
    <mergeCell ref="A1:L1"/>
    <mergeCell ref="A2:L2"/>
    <mergeCell ref="J5:L5"/>
    <mergeCell ref="F6:H6"/>
    <mergeCell ref="J6:L6"/>
  </mergeCells>
  <printOptions/>
  <pageMargins left="0.71" right="0.22" top="0.78740157480315" bottom="0.590551181102362" header="0.511811023622047" footer="0.511811023622047"/>
  <pageSetup firstPageNumber="4" useFirstPageNumber="1" horizontalDpi="600" verticalDpi="600" orientation="portrait" paperSize="9" r:id="rId1"/>
  <headerFooter alignWithMargins="0">
    <oddHeader>&amp;C&amp;"Angsana New,ตัวหนา"&amp;P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Normal="90" zoomScaleSheetLayoutView="100" workbookViewId="0" topLeftCell="A25">
      <selection activeCell="D33" sqref="D33"/>
    </sheetView>
  </sheetViews>
  <sheetFormatPr defaultColWidth="9.140625" defaultRowHeight="25.5" customHeight="1"/>
  <cols>
    <col min="1" max="1" width="5.140625" style="1" customWidth="1"/>
    <col min="2" max="2" width="25.421875" style="1" customWidth="1"/>
    <col min="3" max="3" width="12.57421875" style="1" bestFit="1" customWidth="1"/>
    <col min="4" max="4" width="16.421875" style="1" customWidth="1"/>
    <col min="5" max="5" width="0.85546875" style="1" customWidth="1"/>
    <col min="6" max="6" width="14.421875" style="1" customWidth="1"/>
    <col min="7" max="7" width="0.71875" style="1" customWidth="1"/>
    <col min="8" max="8" width="13.421875" style="1" customWidth="1"/>
    <col min="9" max="9" width="0.71875" style="1" customWidth="1"/>
    <col min="10" max="10" width="14.421875" style="1" customWidth="1"/>
    <col min="11" max="11" width="0.85546875" style="1" customWidth="1"/>
    <col min="12" max="12" width="15.00390625" style="1" customWidth="1"/>
    <col min="13" max="16384" width="9.140625" style="1" customWidth="1"/>
  </cols>
  <sheetData>
    <row r="1" spans="1:12" s="39" customFormat="1" ht="27" customHeight="1">
      <c r="A1" s="140" t="s">
        <v>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39" customFormat="1" ht="27" customHeight="1">
      <c r="A2" s="140" t="s">
        <v>54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39" customFormat="1" ht="27" customHeight="1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s="11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70" t="s">
        <v>111</v>
      </c>
    </row>
    <row r="5" spans="1:12" s="11" customFormat="1" ht="27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70" t="s">
        <v>114</v>
      </c>
    </row>
    <row r="6" spans="1:12" s="11" customFormat="1" ht="25.5" customHeight="1">
      <c r="A6" s="45"/>
      <c r="B6" s="45"/>
      <c r="C6" s="45"/>
      <c r="D6" s="46" t="s">
        <v>13</v>
      </c>
      <c r="E6" s="45"/>
      <c r="F6" s="46" t="s">
        <v>43</v>
      </c>
      <c r="G6" s="46"/>
      <c r="H6" s="139" t="s">
        <v>41</v>
      </c>
      <c r="I6" s="139"/>
      <c r="J6" s="139"/>
      <c r="K6" s="46"/>
      <c r="L6" s="46" t="s">
        <v>45</v>
      </c>
    </row>
    <row r="7" spans="1:12" s="11" customFormat="1" ht="25.5" customHeight="1">
      <c r="A7" s="47"/>
      <c r="B7" s="47"/>
      <c r="C7" s="47"/>
      <c r="D7" s="48" t="s">
        <v>42</v>
      </c>
      <c r="E7" s="47"/>
      <c r="F7" s="49" t="s">
        <v>44</v>
      </c>
      <c r="G7" s="48"/>
      <c r="H7" s="49" t="s">
        <v>38</v>
      </c>
      <c r="I7" s="50"/>
      <c r="J7" s="49" t="s">
        <v>27</v>
      </c>
      <c r="K7" s="50"/>
      <c r="L7" s="49"/>
    </row>
    <row r="8" spans="1:12" ht="25.5" customHeight="1">
      <c r="A8" s="27"/>
      <c r="B8" s="27"/>
      <c r="C8" s="27"/>
      <c r="D8" s="35" t="s">
        <v>109</v>
      </c>
      <c r="E8" s="27"/>
      <c r="F8" s="35" t="str">
        <f>D8</f>
        <v>พันบาท</v>
      </c>
      <c r="G8" s="35"/>
      <c r="H8" s="35" t="str">
        <f>D8</f>
        <v>พันบาท</v>
      </c>
      <c r="I8" s="27"/>
      <c r="J8" s="35" t="str">
        <f>D8</f>
        <v>พันบาท</v>
      </c>
      <c r="K8" s="27"/>
      <c r="L8" s="35" t="str">
        <f>D8</f>
        <v>พันบาท</v>
      </c>
    </row>
    <row r="9" spans="1:12" ht="25.5" customHeight="1">
      <c r="A9" s="24" t="s">
        <v>113</v>
      </c>
      <c r="B9" s="25"/>
      <c r="C9" s="25"/>
      <c r="D9" s="75">
        <f>D19</f>
        <v>120000</v>
      </c>
      <c r="E9" s="75"/>
      <c r="F9" s="75">
        <f>F19</f>
        <v>35887</v>
      </c>
      <c r="G9" s="75">
        <f>G19</f>
        <v>0</v>
      </c>
      <c r="H9" s="75">
        <v>3686</v>
      </c>
      <c r="I9" s="75"/>
      <c r="J9" s="75">
        <v>54035</v>
      </c>
      <c r="K9" s="75"/>
      <c r="L9" s="75">
        <f>SUM(D9:K9)</f>
        <v>213608</v>
      </c>
    </row>
    <row r="10" spans="1:12" ht="25.5" customHeight="1">
      <c r="A10" s="114" t="s">
        <v>133</v>
      </c>
      <c r="B10" s="118"/>
      <c r="C10" s="22" t="s">
        <v>135</v>
      </c>
      <c r="D10" s="117">
        <v>0</v>
      </c>
      <c r="E10" s="117"/>
      <c r="F10" s="117">
        <v>0</v>
      </c>
      <c r="G10" s="117"/>
      <c r="H10" s="117">
        <v>0</v>
      </c>
      <c r="I10" s="117"/>
      <c r="J10" s="117">
        <v>-12000</v>
      </c>
      <c r="K10" s="117"/>
      <c r="L10" s="117">
        <f>SUM(D10:K10)</f>
        <v>-12000</v>
      </c>
    </row>
    <row r="11" spans="1:12" ht="25.5" customHeight="1">
      <c r="A11" s="114" t="s">
        <v>134</v>
      </c>
      <c r="B11" s="118"/>
      <c r="C11" s="22" t="s">
        <v>135</v>
      </c>
      <c r="D11" s="117">
        <v>0</v>
      </c>
      <c r="E11" s="117"/>
      <c r="F11" s="117">
        <v>0</v>
      </c>
      <c r="G11" s="117"/>
      <c r="H11" s="117">
        <v>1150</v>
      </c>
      <c r="I11" s="117"/>
      <c r="J11" s="117">
        <v>-1150</v>
      </c>
      <c r="K11" s="117"/>
      <c r="L11" s="75">
        <f>SUM(D11:K11)</f>
        <v>0</v>
      </c>
    </row>
    <row r="12" spans="1:12" ht="25.5" customHeight="1">
      <c r="A12" s="22" t="s">
        <v>1</v>
      </c>
      <c r="B12" s="22"/>
      <c r="C12" s="22"/>
      <c r="D12" s="117">
        <v>0</v>
      </c>
      <c r="E12" s="117"/>
      <c r="F12" s="117">
        <v>0</v>
      </c>
      <c r="G12" s="117"/>
      <c r="H12" s="117">
        <v>0</v>
      </c>
      <c r="I12" s="117"/>
      <c r="J12" s="117">
        <f>งบกำไร!J22</f>
        <v>13379</v>
      </c>
      <c r="K12" s="117"/>
      <c r="L12" s="74">
        <f>SUM(D12:J12)</f>
        <v>13379</v>
      </c>
    </row>
    <row r="13" spans="1:12" ht="25.5" customHeight="1" thickBot="1">
      <c r="A13" s="64" t="s">
        <v>128</v>
      </c>
      <c r="B13" s="22"/>
      <c r="C13" s="22"/>
      <c r="D13" s="77">
        <f>SUM(D9:D12)</f>
        <v>120000</v>
      </c>
      <c r="E13" s="78"/>
      <c r="F13" s="77">
        <f>SUM(F9:F12)</f>
        <v>35887</v>
      </c>
      <c r="G13" s="75"/>
      <c r="H13" s="77">
        <f>SUM(H9:H12)</f>
        <v>4836</v>
      </c>
      <c r="I13" s="75"/>
      <c r="J13" s="77">
        <f>SUM(J9:J12)</f>
        <v>54264</v>
      </c>
      <c r="K13" s="75" t="e">
        <f>SUM(#REF!)</f>
        <v>#REF!</v>
      </c>
      <c r="L13" s="77">
        <f>SUM(L9:L12)</f>
        <v>214987</v>
      </c>
    </row>
    <row r="14" spans="1:12" ht="25.5" customHeight="1" thickTop="1">
      <c r="A14" s="25"/>
      <c r="B14" s="22"/>
      <c r="C14" s="22"/>
      <c r="D14" s="75"/>
      <c r="E14" s="78"/>
      <c r="F14" s="84"/>
      <c r="G14" s="75"/>
      <c r="H14" s="75"/>
      <c r="I14" s="75"/>
      <c r="J14" s="75"/>
      <c r="K14" s="75"/>
      <c r="L14" s="75"/>
    </row>
    <row r="15" spans="1:12" ht="25.5" customHeight="1">
      <c r="A15" s="24" t="s">
        <v>73</v>
      </c>
      <c r="B15" s="22"/>
      <c r="C15" s="22"/>
      <c r="D15" s="83">
        <v>120000</v>
      </c>
      <c r="E15" s="85"/>
      <c r="F15" s="75">
        <v>35887</v>
      </c>
      <c r="G15" s="83"/>
      <c r="H15" s="75">
        <v>2607</v>
      </c>
      <c r="I15" s="75"/>
      <c r="J15" s="75">
        <v>44121</v>
      </c>
      <c r="K15" s="75"/>
      <c r="L15" s="75">
        <f>SUM(D15:J15)</f>
        <v>202615</v>
      </c>
    </row>
    <row r="16" spans="1:12" ht="25.5" customHeight="1">
      <c r="A16" s="114" t="s">
        <v>133</v>
      </c>
      <c r="B16" s="22"/>
      <c r="C16" s="22" t="s">
        <v>135</v>
      </c>
      <c r="D16" s="115">
        <v>0</v>
      </c>
      <c r="E16" s="116"/>
      <c r="F16" s="117">
        <v>0</v>
      </c>
      <c r="G16" s="115"/>
      <c r="H16" s="117">
        <v>0</v>
      </c>
      <c r="I16" s="117"/>
      <c r="J16" s="117">
        <v>-12000</v>
      </c>
      <c r="K16" s="117"/>
      <c r="L16" s="117">
        <f>SUM(D16:J16)</f>
        <v>-12000</v>
      </c>
    </row>
    <row r="17" spans="1:12" ht="25.5" customHeight="1">
      <c r="A17" s="114" t="s">
        <v>134</v>
      </c>
      <c r="B17" s="22"/>
      <c r="C17" s="22" t="s">
        <v>135</v>
      </c>
      <c r="D17" s="115">
        <v>0</v>
      </c>
      <c r="E17" s="116"/>
      <c r="F17" s="117">
        <v>0</v>
      </c>
      <c r="G17" s="115"/>
      <c r="H17" s="117">
        <v>1079</v>
      </c>
      <c r="I17" s="117"/>
      <c r="J17" s="117">
        <v>-1079</v>
      </c>
      <c r="K17" s="117"/>
      <c r="L17" s="117">
        <f>SUM(D17:J17)</f>
        <v>0</v>
      </c>
    </row>
    <row r="18" spans="1:12" ht="25.5" customHeight="1">
      <c r="A18" s="22" t="s">
        <v>48</v>
      </c>
      <c r="B18" s="22"/>
      <c r="C18" s="22"/>
      <c r="D18" s="115">
        <v>0</v>
      </c>
      <c r="E18" s="116"/>
      <c r="F18" s="115">
        <v>0</v>
      </c>
      <c r="G18" s="115"/>
      <c r="H18" s="115">
        <v>0</v>
      </c>
      <c r="I18" s="117"/>
      <c r="J18" s="117">
        <f>งบกำไร!L22</f>
        <v>14639</v>
      </c>
      <c r="K18" s="117"/>
      <c r="L18" s="117">
        <f>SUM(D18:K18)</f>
        <v>14639</v>
      </c>
    </row>
    <row r="19" spans="1:12" ht="25.5" customHeight="1" thickBot="1">
      <c r="A19" s="64" t="s">
        <v>129</v>
      </c>
      <c r="B19" s="25"/>
      <c r="C19" s="25"/>
      <c r="D19" s="77">
        <f>SUM(D15:D18)</f>
        <v>120000</v>
      </c>
      <c r="E19" s="78"/>
      <c r="F19" s="77">
        <f>SUM(F15:F18)</f>
        <v>35887</v>
      </c>
      <c r="G19" s="75"/>
      <c r="H19" s="77">
        <f>SUM(H15:H18)</f>
        <v>3686</v>
      </c>
      <c r="I19" s="75"/>
      <c r="J19" s="77">
        <f>SUM(J15:J18)</f>
        <v>45681</v>
      </c>
      <c r="K19" s="75">
        <f>SUM(K18:K18)</f>
        <v>0</v>
      </c>
      <c r="L19" s="77">
        <f>SUM(L15:L18)</f>
        <v>205254</v>
      </c>
    </row>
    <row r="20" spans="1:12" ht="25.5" customHeight="1" thickTop="1">
      <c r="A20" s="22"/>
      <c r="B20" s="22"/>
      <c r="C20" s="22"/>
      <c r="D20" s="27"/>
      <c r="E20" s="10"/>
      <c r="F20" s="7"/>
      <c r="G20" s="27"/>
      <c r="H20" s="4"/>
      <c r="I20" s="7"/>
      <c r="J20" s="7"/>
      <c r="K20" s="7"/>
      <c r="L20" s="7"/>
    </row>
    <row r="21" spans="1:12" ht="25.5" customHeight="1">
      <c r="A21" s="17"/>
      <c r="B21" s="17"/>
      <c r="C21" s="17"/>
      <c r="D21" s="2"/>
      <c r="E21" s="2"/>
      <c r="F21" s="2"/>
      <c r="G21" s="2"/>
      <c r="H21" s="2"/>
      <c r="I21" s="2"/>
      <c r="K21" s="2"/>
      <c r="L21" s="2"/>
    </row>
    <row r="22" spans="1:12" ht="25.5" customHeight="1">
      <c r="A22" s="17"/>
      <c r="B22" s="17"/>
      <c r="C22" s="17"/>
      <c r="D22" s="2"/>
      <c r="E22" s="2"/>
      <c r="F22" s="2"/>
      <c r="G22" s="2"/>
      <c r="H22" s="2"/>
      <c r="I22" s="2"/>
      <c r="J22" s="2"/>
      <c r="K22" s="2"/>
      <c r="L22" s="2"/>
    </row>
    <row r="23" spans="1:12" ht="25.5" customHeight="1">
      <c r="A23" s="17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</row>
    <row r="24" spans="1:12" ht="25.5" customHeight="1">
      <c r="A24" s="17"/>
      <c r="B24" s="17"/>
      <c r="C24" s="17"/>
      <c r="D24" s="2"/>
      <c r="E24" s="2"/>
      <c r="F24" s="2"/>
      <c r="G24" s="2"/>
      <c r="H24" s="2"/>
      <c r="I24" s="2"/>
      <c r="J24" s="2"/>
      <c r="K24" s="2"/>
      <c r="L24" s="2"/>
    </row>
    <row r="25" spans="1:12" ht="25.5" customHeight="1">
      <c r="A25" s="17"/>
      <c r="B25" s="17"/>
      <c r="C25" s="17"/>
      <c r="D25" s="2"/>
      <c r="E25" s="2"/>
      <c r="F25" s="2"/>
      <c r="G25" s="2"/>
      <c r="H25" s="2"/>
      <c r="I25" s="2"/>
      <c r="J25" s="2"/>
      <c r="K25" s="2"/>
      <c r="L25" s="2"/>
    </row>
    <row r="26" spans="1:12" ht="25.5" customHeight="1">
      <c r="A26" s="17"/>
      <c r="B26" s="17"/>
      <c r="C26" s="17"/>
      <c r="D26" s="2"/>
      <c r="E26" s="2"/>
      <c r="F26" s="2"/>
      <c r="G26" s="2"/>
      <c r="H26" s="2"/>
      <c r="I26" s="2"/>
      <c r="J26" s="2"/>
      <c r="K26" s="2"/>
      <c r="L26" s="2"/>
    </row>
    <row r="27" spans="1:12" ht="25.5" customHeight="1">
      <c r="A27" s="17"/>
      <c r="B27" s="17"/>
      <c r="C27" s="17"/>
      <c r="D27" s="2"/>
      <c r="E27" s="2"/>
      <c r="F27" s="2"/>
      <c r="G27" s="2"/>
      <c r="H27" s="2"/>
      <c r="I27" s="2"/>
      <c r="J27" s="2"/>
      <c r="K27" s="2"/>
      <c r="L27" s="2"/>
    </row>
    <row r="28" spans="1:12" ht="25.5" customHeight="1">
      <c r="A28" s="17"/>
      <c r="B28" s="17"/>
      <c r="C28" s="17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A29" s="17"/>
      <c r="B29" s="17"/>
      <c r="C29" s="17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>
      <c r="A30" s="17"/>
      <c r="B30" s="17"/>
      <c r="C30" s="17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>
      <c r="A31" s="17"/>
      <c r="B31" s="17"/>
      <c r="C31" s="17"/>
      <c r="D31" s="2"/>
      <c r="E31" s="2"/>
      <c r="F31" s="2"/>
      <c r="G31" s="2"/>
      <c r="H31" s="2"/>
      <c r="I31" s="2"/>
      <c r="J31" s="2"/>
      <c r="K31" s="2"/>
      <c r="L31" s="2"/>
    </row>
    <row r="32" spans="1:12" ht="25.5" customHeight="1">
      <c r="A32" s="17"/>
      <c r="B32" s="17"/>
      <c r="C32" s="17"/>
      <c r="D32" s="2"/>
      <c r="E32" s="2"/>
      <c r="F32" s="2"/>
      <c r="G32" s="2"/>
      <c r="H32" s="2"/>
      <c r="I32" s="2"/>
      <c r="J32" s="2"/>
      <c r="K32" s="2"/>
      <c r="L32" s="2"/>
    </row>
    <row r="33" spans="1:12" ht="25.5" customHeight="1">
      <c r="A33" s="17"/>
      <c r="B33" s="17"/>
      <c r="C33" s="17"/>
      <c r="D33" s="2"/>
      <c r="E33" s="2"/>
      <c r="F33" s="2"/>
      <c r="G33" s="2"/>
      <c r="H33" s="2"/>
      <c r="I33" s="2"/>
      <c r="J33" s="2"/>
      <c r="K33" s="2"/>
      <c r="L33" s="2"/>
    </row>
    <row r="34" spans="1:12" ht="25.5" customHeight="1">
      <c r="A34" s="17"/>
      <c r="B34" s="17"/>
      <c r="C34" s="17"/>
      <c r="D34" s="2"/>
      <c r="E34" s="2"/>
      <c r="F34" s="2"/>
      <c r="G34" s="2"/>
      <c r="H34" s="2"/>
      <c r="I34" s="2"/>
      <c r="J34" s="2"/>
      <c r="K34" s="2"/>
      <c r="L34" s="2"/>
    </row>
    <row r="35" spans="1:12" ht="25.5" customHeight="1">
      <c r="A35" s="17"/>
      <c r="B35" s="17"/>
      <c r="C35" s="17"/>
      <c r="D35" s="2"/>
      <c r="E35" s="2"/>
      <c r="F35" s="2"/>
      <c r="G35" s="2"/>
      <c r="H35" s="2"/>
      <c r="I35" s="2"/>
      <c r="J35" s="2"/>
      <c r="K35" s="2"/>
      <c r="L35" s="2"/>
    </row>
    <row r="36" spans="1:12" ht="25.5" customHeight="1">
      <c r="A36" s="17" t="s">
        <v>10</v>
      </c>
      <c r="B36" s="17"/>
      <c r="C36" s="17"/>
      <c r="D36" s="2"/>
      <c r="E36" s="2"/>
      <c r="F36" s="2"/>
      <c r="G36" s="2"/>
      <c r="H36" s="2"/>
      <c r="I36" s="2"/>
      <c r="J36" s="2"/>
      <c r="K36" s="2"/>
      <c r="L36" s="2"/>
    </row>
    <row r="37" spans="1:12" ht="25.5" customHeight="1">
      <c r="A37" s="17"/>
      <c r="B37" s="17"/>
      <c r="C37" s="17"/>
      <c r="D37" s="2"/>
      <c r="E37" s="2"/>
      <c r="F37" s="2"/>
      <c r="G37" s="2"/>
      <c r="H37" s="2"/>
      <c r="I37" s="2"/>
      <c r="J37" s="2"/>
      <c r="K37" s="2"/>
      <c r="L37" s="2"/>
    </row>
    <row r="38" spans="1:12" ht="25.5" customHeight="1">
      <c r="A38" s="17"/>
      <c r="B38" s="17"/>
      <c r="C38" s="17"/>
      <c r="D38" s="2"/>
      <c r="E38" s="2"/>
      <c r="F38" s="2"/>
      <c r="G38" s="2"/>
      <c r="H38" s="2"/>
      <c r="I38" s="2"/>
      <c r="J38" s="2"/>
      <c r="K38" s="2"/>
      <c r="L38" s="2"/>
    </row>
    <row r="39" spans="1:12" ht="25.5" customHeight="1">
      <c r="A39" s="17"/>
      <c r="B39" s="17"/>
      <c r="C39" s="17"/>
      <c r="D39" s="2"/>
      <c r="E39" s="2"/>
      <c r="F39" s="2"/>
      <c r="G39" s="2"/>
      <c r="H39" s="2"/>
      <c r="I39" s="2"/>
      <c r="J39" s="2"/>
      <c r="K39" s="2"/>
      <c r="L39" s="2"/>
    </row>
    <row r="40" spans="2:12" ht="25.5" customHeight="1">
      <c r="B40" s="17"/>
      <c r="C40" s="17"/>
      <c r="D40" s="2"/>
      <c r="E40" s="2"/>
      <c r="F40" s="2"/>
      <c r="G40" s="2"/>
      <c r="H40" s="2"/>
      <c r="I40" s="2"/>
      <c r="J40" s="2"/>
      <c r="K40" s="2"/>
      <c r="L40" s="2"/>
    </row>
    <row r="41" spans="2:12" ht="25.5" customHeight="1">
      <c r="B41" s="17"/>
      <c r="C41" s="17"/>
      <c r="D41" s="2"/>
      <c r="E41" s="2"/>
      <c r="F41" s="2"/>
      <c r="G41" s="2"/>
      <c r="H41" s="2"/>
      <c r="I41" s="2"/>
      <c r="J41" s="2"/>
      <c r="K41" s="2"/>
      <c r="L41" s="2"/>
    </row>
  </sheetData>
  <mergeCells count="4">
    <mergeCell ref="H6:J6"/>
    <mergeCell ref="A1:L1"/>
    <mergeCell ref="A2:L2"/>
    <mergeCell ref="A3:L3"/>
  </mergeCells>
  <printOptions/>
  <pageMargins left="0.472440945" right="0" top="0.78740157480315" bottom="0.590551181102362" header="0.511811023622047" footer="0.511811023622047"/>
  <pageSetup firstPageNumber="5" useFirstPageNumber="1" horizontalDpi="600" verticalDpi="600" orientation="portrait" paperSize="9" scale="85" r:id="rId1"/>
  <headerFooter alignWithMargins="0">
    <oddHeader>&amp;C&amp;"Angsana New,ตัวหนา"&amp;P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Normal="90" zoomScaleSheetLayoutView="100" workbookViewId="0" topLeftCell="A13">
      <selection activeCell="G19" sqref="G19"/>
    </sheetView>
  </sheetViews>
  <sheetFormatPr defaultColWidth="9.140625" defaultRowHeight="25.5" customHeight="1"/>
  <cols>
    <col min="1" max="1" width="2.28125" style="1" customWidth="1"/>
    <col min="2" max="2" width="3.00390625" style="1" customWidth="1"/>
    <col min="3" max="3" width="2.28125" style="1" customWidth="1"/>
    <col min="4" max="4" width="42.8515625" style="1" customWidth="1"/>
    <col min="5" max="5" width="15.28125" style="1" customWidth="1"/>
    <col min="6" max="6" width="5.140625" style="1" customWidth="1"/>
    <col min="7" max="7" width="7.8515625" style="1" customWidth="1"/>
    <col min="8" max="8" width="15.57421875" style="1" customWidth="1"/>
    <col min="9" max="9" width="0.85546875" style="1" customWidth="1"/>
    <col min="10" max="10" width="15.140625" style="1" customWidth="1"/>
    <col min="11" max="16384" width="9.140625" style="1" customWidth="1"/>
  </cols>
  <sheetData>
    <row r="1" spans="1:10" s="39" customFormat="1" ht="27" customHeight="1">
      <c r="A1" s="134" t="s">
        <v>65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s="39" customFormat="1" ht="27" customHeight="1">
      <c r="A2" s="134" t="s">
        <v>28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39" customFormat="1" ht="27" customHeight="1">
      <c r="A3" s="135" t="s">
        <v>127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7" customHeight="1">
      <c r="A4" s="66"/>
      <c r="B4" s="66"/>
      <c r="C4" s="66"/>
      <c r="D4" s="66"/>
      <c r="E4" s="66"/>
      <c r="F4" s="66"/>
      <c r="G4" s="66"/>
      <c r="H4" s="66"/>
      <c r="I4" s="66"/>
      <c r="J4" s="71" t="s">
        <v>111</v>
      </c>
    </row>
    <row r="5" spans="1:10" ht="25.5" customHeight="1">
      <c r="A5" s="3"/>
      <c r="B5" s="3"/>
      <c r="C5" s="3"/>
      <c r="D5" s="3"/>
      <c r="E5" s="3"/>
      <c r="F5" s="3"/>
      <c r="G5" s="3"/>
      <c r="H5" s="3"/>
      <c r="I5" s="3"/>
      <c r="J5" s="14" t="s">
        <v>112</v>
      </c>
    </row>
    <row r="6" spans="1:10" ht="25.5" customHeight="1">
      <c r="A6" s="42"/>
      <c r="B6" s="42"/>
      <c r="C6" s="42"/>
      <c r="D6" s="42"/>
      <c r="E6" s="42"/>
      <c r="F6" s="42"/>
      <c r="G6" s="42"/>
      <c r="H6" s="43">
        <v>2549</v>
      </c>
      <c r="I6" s="42"/>
      <c r="J6" s="43">
        <v>2548</v>
      </c>
    </row>
    <row r="7" spans="1:10" ht="25.5" customHeight="1">
      <c r="A7" s="27"/>
      <c r="B7" s="27"/>
      <c r="C7" s="27"/>
      <c r="D7" s="27"/>
      <c r="E7" s="27"/>
      <c r="F7" s="27"/>
      <c r="G7" s="27"/>
      <c r="H7" s="35" t="s">
        <v>109</v>
      </c>
      <c r="I7" s="27"/>
      <c r="J7" s="35" t="str">
        <f>H7</f>
        <v>พันบาท</v>
      </c>
    </row>
    <row r="8" spans="1:10" ht="25.5" customHeight="1">
      <c r="A8" s="28" t="s">
        <v>36</v>
      </c>
      <c r="B8" s="16"/>
      <c r="C8" s="33"/>
      <c r="D8" s="33"/>
      <c r="E8" s="23"/>
      <c r="F8" s="23"/>
      <c r="G8" s="23"/>
      <c r="H8" s="36"/>
      <c r="I8" s="37"/>
      <c r="J8" s="38"/>
    </row>
    <row r="9" spans="1:10" ht="25.5" customHeight="1">
      <c r="A9" s="16"/>
      <c r="B9" s="16" t="s">
        <v>1</v>
      </c>
      <c r="C9" s="16"/>
      <c r="D9" s="16"/>
      <c r="E9" s="23"/>
      <c r="F9" s="23"/>
      <c r="G9" s="23"/>
      <c r="H9" s="72">
        <f>งบแสดง!J12</f>
        <v>13379</v>
      </c>
      <c r="I9" s="74"/>
      <c r="J9" s="72">
        <f>งบแสดง!J18</f>
        <v>14639</v>
      </c>
    </row>
    <row r="10" spans="1:10" ht="25.5" customHeight="1">
      <c r="A10" s="16"/>
      <c r="B10" s="16" t="s">
        <v>49</v>
      </c>
      <c r="C10" s="16"/>
      <c r="D10" s="16"/>
      <c r="E10" s="23"/>
      <c r="F10" s="23"/>
      <c r="G10" s="23"/>
      <c r="H10" s="86"/>
      <c r="I10" s="74"/>
      <c r="J10" s="86"/>
    </row>
    <row r="11" spans="1:10" ht="25.5" customHeight="1">
      <c r="A11" s="16"/>
      <c r="B11" s="16"/>
      <c r="C11" s="16" t="s">
        <v>137</v>
      </c>
      <c r="D11" s="16"/>
      <c r="E11" s="23"/>
      <c r="F11" s="23"/>
      <c r="G11" s="23"/>
      <c r="H11" s="88">
        <v>-525</v>
      </c>
      <c r="I11" s="74"/>
      <c r="J11" s="74">
        <v>91</v>
      </c>
    </row>
    <row r="12" spans="1:10" ht="25.5" customHeight="1">
      <c r="A12" s="16"/>
      <c r="B12" s="16"/>
      <c r="C12" s="16" t="s">
        <v>130</v>
      </c>
      <c r="D12" s="16"/>
      <c r="E12" s="23"/>
      <c r="F12" s="23"/>
      <c r="G12" s="23"/>
      <c r="H12" s="86">
        <v>0</v>
      </c>
      <c r="I12" s="74"/>
      <c r="J12" s="7">
        <v>-6000</v>
      </c>
    </row>
    <row r="13" spans="1:10" ht="25.5" customHeight="1">
      <c r="A13" s="16"/>
      <c r="B13" s="16"/>
      <c r="C13" s="16" t="s">
        <v>22</v>
      </c>
      <c r="D13" s="16"/>
      <c r="E13" s="23"/>
      <c r="F13" s="23"/>
      <c r="G13" s="23"/>
      <c r="H13" s="88">
        <v>13181</v>
      </c>
      <c r="I13" s="74"/>
      <c r="J13" s="112">
        <v>13321</v>
      </c>
    </row>
    <row r="14" spans="1:10" ht="25.5" customHeight="1">
      <c r="A14" s="16"/>
      <c r="B14" s="16"/>
      <c r="C14" s="16" t="s">
        <v>105</v>
      </c>
      <c r="D14" s="16"/>
      <c r="E14" s="23"/>
      <c r="F14" s="23"/>
      <c r="G14" s="23"/>
      <c r="H14" s="88">
        <v>-3</v>
      </c>
      <c r="I14" s="74"/>
      <c r="J14" s="74">
        <v>-67</v>
      </c>
    </row>
    <row r="15" spans="1:10" ht="25.5" customHeight="1">
      <c r="A15" s="16"/>
      <c r="B15" s="16" t="s">
        <v>63</v>
      </c>
      <c r="C15" s="33"/>
      <c r="D15" s="16"/>
      <c r="E15" s="23"/>
      <c r="F15" s="23"/>
      <c r="G15" s="23"/>
      <c r="H15" s="89">
        <f>SUM(H9:H14)</f>
        <v>26032</v>
      </c>
      <c r="I15" s="86"/>
      <c r="J15" s="89">
        <f>SUM(J9:J14)</f>
        <v>21984</v>
      </c>
    </row>
    <row r="16" spans="1:10" ht="25.5" customHeight="1">
      <c r="A16" s="16"/>
      <c r="B16" s="16"/>
      <c r="C16" s="33" t="s">
        <v>64</v>
      </c>
      <c r="D16" s="16"/>
      <c r="E16" s="23"/>
      <c r="F16" s="23"/>
      <c r="G16" s="23"/>
      <c r="H16" s="75"/>
      <c r="I16" s="86"/>
      <c r="J16" s="75"/>
    </row>
    <row r="17" spans="1:10" ht="25.5" customHeight="1">
      <c r="A17" s="16"/>
      <c r="B17" s="16" t="s">
        <v>90</v>
      </c>
      <c r="C17" s="16"/>
      <c r="D17" s="16"/>
      <c r="E17" s="23"/>
      <c r="F17" s="23"/>
      <c r="G17" s="23"/>
      <c r="H17" s="90">
        <v>1530</v>
      </c>
      <c r="I17" s="74"/>
      <c r="J17" s="112">
        <v>-205</v>
      </c>
    </row>
    <row r="18" spans="1:10" ht="25.5" customHeight="1">
      <c r="A18" s="16"/>
      <c r="B18" s="16" t="s">
        <v>91</v>
      </c>
      <c r="C18" s="16"/>
      <c r="D18" s="16"/>
      <c r="E18" s="23"/>
      <c r="F18" s="23"/>
      <c r="G18" s="23"/>
      <c r="H18" s="90">
        <v>-187</v>
      </c>
      <c r="I18" s="74"/>
      <c r="J18" s="112">
        <v>-415</v>
      </c>
    </row>
    <row r="19" spans="1:10" ht="25.5" customHeight="1">
      <c r="A19" s="16"/>
      <c r="B19" s="16" t="s">
        <v>139</v>
      </c>
      <c r="C19" s="16"/>
      <c r="D19" s="16"/>
      <c r="E19" s="23"/>
      <c r="F19" s="23"/>
      <c r="G19" s="23"/>
      <c r="H19" s="90">
        <v>-9446</v>
      </c>
      <c r="I19" s="74"/>
      <c r="J19" s="72">
        <v>-203</v>
      </c>
    </row>
    <row r="20" spans="1:10" ht="25.5" customHeight="1">
      <c r="A20" s="16"/>
      <c r="B20" s="16" t="s">
        <v>29</v>
      </c>
      <c r="C20" s="16"/>
      <c r="D20" s="16"/>
      <c r="E20" s="23"/>
      <c r="F20" s="23"/>
      <c r="G20" s="23"/>
      <c r="H20" s="87">
        <v>-115</v>
      </c>
      <c r="I20" s="74"/>
      <c r="J20" s="113">
        <v>257</v>
      </c>
    </row>
    <row r="21" spans="1:10" ht="25.5" customHeight="1">
      <c r="A21" s="16"/>
      <c r="B21" s="16" t="s">
        <v>93</v>
      </c>
      <c r="C21" s="16"/>
      <c r="D21" s="16"/>
      <c r="E21" s="23"/>
      <c r="F21" s="23"/>
      <c r="G21" s="23"/>
      <c r="H21" s="87">
        <v>697</v>
      </c>
      <c r="I21" s="74"/>
      <c r="J21" s="113">
        <v>61</v>
      </c>
    </row>
    <row r="22" spans="1:10" ht="25.5" customHeight="1">
      <c r="A22" s="16"/>
      <c r="B22" s="16" t="s">
        <v>57</v>
      </c>
      <c r="C22" s="16"/>
      <c r="D22" s="16"/>
      <c r="E22" s="23"/>
      <c r="F22" s="23"/>
      <c r="G22" s="23"/>
      <c r="H22" s="90">
        <v>252</v>
      </c>
      <c r="I22" s="74"/>
      <c r="J22" s="112">
        <v>1265</v>
      </c>
    </row>
    <row r="23" spans="1:10" ht="25.5" customHeight="1">
      <c r="A23" s="16"/>
      <c r="B23" s="16" t="s">
        <v>74</v>
      </c>
      <c r="C23" s="16"/>
      <c r="D23" s="16"/>
      <c r="E23" s="23"/>
      <c r="F23" s="23"/>
      <c r="G23" s="23"/>
      <c r="H23" s="90">
        <v>2595</v>
      </c>
      <c r="I23" s="74"/>
      <c r="J23" s="112">
        <v>-384</v>
      </c>
    </row>
    <row r="24" spans="1:10" ht="25.5" customHeight="1">
      <c r="A24" s="16"/>
      <c r="B24" s="16" t="s">
        <v>55</v>
      </c>
      <c r="C24" s="16"/>
      <c r="D24" s="16"/>
      <c r="E24" s="23"/>
      <c r="F24" s="23"/>
      <c r="G24" s="23"/>
      <c r="H24" s="90">
        <v>1206</v>
      </c>
      <c r="I24" s="74"/>
      <c r="J24" s="112">
        <v>1928</v>
      </c>
    </row>
    <row r="25" spans="1:10" ht="25.5" customHeight="1">
      <c r="A25" s="16"/>
      <c r="B25" s="16" t="s">
        <v>30</v>
      </c>
      <c r="C25" s="16"/>
      <c r="D25" s="16"/>
      <c r="E25" s="23"/>
      <c r="F25" s="23"/>
      <c r="G25" s="23"/>
      <c r="H25" s="90">
        <v>129</v>
      </c>
      <c r="I25" s="78"/>
      <c r="J25" s="90">
        <v>413</v>
      </c>
    </row>
    <row r="26" spans="1:10" ht="25.5" customHeight="1">
      <c r="A26" s="28" t="s">
        <v>32</v>
      </c>
      <c r="B26" s="16"/>
      <c r="C26" s="33"/>
      <c r="D26" s="16"/>
      <c r="E26" s="23"/>
      <c r="F26" s="23"/>
      <c r="G26" s="23"/>
      <c r="H26" s="73">
        <f>SUM(H15:H25)</f>
        <v>22693</v>
      </c>
      <c r="I26" s="75">
        <f>SUM(I15:I25)</f>
        <v>0</v>
      </c>
      <c r="J26" s="73">
        <f>SUM(J15:J25)</f>
        <v>24701</v>
      </c>
    </row>
    <row r="27" spans="1:10" ht="25.5" customHeight="1">
      <c r="A27" s="28"/>
      <c r="B27" s="16"/>
      <c r="C27" s="33"/>
      <c r="D27" s="16"/>
      <c r="E27" s="23"/>
      <c r="F27" s="23"/>
      <c r="G27" s="23"/>
      <c r="H27" s="14"/>
      <c r="I27" s="14"/>
      <c r="J27" s="14"/>
    </row>
    <row r="28" spans="1:10" ht="25.5" customHeight="1">
      <c r="A28" s="28"/>
      <c r="B28" s="16"/>
      <c r="C28" s="33"/>
      <c r="D28" s="16"/>
      <c r="E28" s="23"/>
      <c r="F28" s="23"/>
      <c r="G28" s="23"/>
      <c r="H28" s="14"/>
      <c r="I28" s="14"/>
      <c r="J28" s="14"/>
    </row>
    <row r="29" spans="1:10" ht="25.5" customHeight="1">
      <c r="A29" s="28"/>
      <c r="B29" s="16"/>
      <c r="C29" s="33"/>
      <c r="D29" s="16"/>
      <c r="E29" s="23"/>
      <c r="F29" s="23"/>
      <c r="G29" s="23"/>
      <c r="H29" s="14"/>
      <c r="I29" s="14"/>
      <c r="J29" s="14"/>
    </row>
    <row r="30" spans="1:10" ht="25.5" customHeight="1">
      <c r="A30" s="28"/>
      <c r="B30" s="16"/>
      <c r="C30" s="33"/>
      <c r="D30" s="16"/>
      <c r="E30" s="23"/>
      <c r="F30" s="23"/>
      <c r="G30" s="23"/>
      <c r="H30" s="14"/>
      <c r="I30" s="14"/>
      <c r="J30" s="14"/>
    </row>
    <row r="31" spans="1:10" ht="25.5" customHeight="1">
      <c r="A31" s="28"/>
      <c r="B31" s="16"/>
      <c r="C31" s="33"/>
      <c r="D31" s="16"/>
      <c r="E31" s="23"/>
      <c r="F31" s="23"/>
      <c r="G31" s="23"/>
      <c r="H31" s="14"/>
      <c r="I31" s="14"/>
      <c r="J31" s="14"/>
    </row>
    <row r="32" spans="1:10" ht="25.5" customHeight="1">
      <c r="A32" s="28"/>
      <c r="B32" s="16"/>
      <c r="C32" s="33"/>
      <c r="D32" s="16"/>
      <c r="E32" s="23"/>
      <c r="F32" s="23"/>
      <c r="G32" s="23"/>
      <c r="H32" s="14"/>
      <c r="I32" s="14"/>
      <c r="J32" s="14"/>
    </row>
    <row r="33" spans="1:10" ht="25.5" customHeight="1">
      <c r="A33" s="28"/>
      <c r="B33" s="16"/>
      <c r="C33" s="33"/>
      <c r="D33" s="16"/>
      <c r="E33" s="23"/>
      <c r="F33" s="23"/>
      <c r="G33" s="23"/>
      <c r="H33" s="34"/>
      <c r="I33" s="34"/>
      <c r="J33" s="34"/>
    </row>
    <row r="34" spans="1:10" ht="25.5" customHeight="1">
      <c r="A34" s="16" t="s">
        <v>10</v>
      </c>
      <c r="B34" s="16"/>
      <c r="C34" s="16"/>
      <c r="D34" s="16"/>
      <c r="E34" s="23"/>
      <c r="F34" s="23"/>
      <c r="G34" s="23"/>
      <c r="H34" s="29"/>
      <c r="I34" s="32"/>
      <c r="J34" s="31"/>
    </row>
    <row r="35" spans="1:10" s="39" customFormat="1" ht="27" customHeight="1">
      <c r="A35" s="134" t="str">
        <f>A1</f>
        <v>บริษัท เชียงใหม่ธุรกิจการแพทย์ จำกัด (มหาชน)</v>
      </c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s="39" customFormat="1" ht="27" customHeight="1">
      <c r="A36" s="135" t="s">
        <v>28</v>
      </c>
      <c r="B36" s="135"/>
      <c r="C36" s="135"/>
      <c r="D36" s="135"/>
      <c r="E36" s="135"/>
      <c r="F36" s="135"/>
      <c r="G36" s="135"/>
      <c r="H36" s="135"/>
      <c r="I36" s="135"/>
      <c r="J36" s="135"/>
    </row>
    <row r="37" spans="1:10" s="39" customFormat="1" ht="27" customHeight="1">
      <c r="A37" s="135" t="str">
        <f>A3</f>
        <v>สำหรับงวด 6 เดือน สิ้นสุดวันที่ 30 มิถุนายน 2549 และ 2548</v>
      </c>
      <c r="B37" s="135"/>
      <c r="C37" s="135"/>
      <c r="D37" s="135"/>
      <c r="E37" s="135"/>
      <c r="F37" s="135"/>
      <c r="G37" s="135"/>
      <c r="H37" s="135"/>
      <c r="I37" s="135"/>
      <c r="J37" s="135"/>
    </row>
    <row r="38" spans="1:10" ht="27" customHeight="1">
      <c r="A38" s="66"/>
      <c r="B38" s="66"/>
      <c r="C38" s="66"/>
      <c r="D38" s="66"/>
      <c r="E38" s="66"/>
      <c r="F38" s="66"/>
      <c r="G38" s="66"/>
      <c r="H38" s="66"/>
      <c r="I38" s="66"/>
      <c r="J38" s="71" t="s">
        <v>111</v>
      </c>
    </row>
    <row r="39" spans="1:10" ht="25.5" customHeight="1">
      <c r="A39" s="3"/>
      <c r="B39" s="3"/>
      <c r="C39" s="3"/>
      <c r="D39" s="3"/>
      <c r="E39" s="3"/>
      <c r="F39" s="3"/>
      <c r="G39" s="3"/>
      <c r="H39" s="3"/>
      <c r="I39" s="3"/>
      <c r="J39" s="14" t="s">
        <v>112</v>
      </c>
    </row>
    <row r="40" spans="1:10" ht="25.5" customHeight="1">
      <c r="A40" s="42"/>
      <c r="B40" s="42"/>
      <c r="C40" s="42"/>
      <c r="D40" s="42"/>
      <c r="E40" s="42"/>
      <c r="F40" s="42"/>
      <c r="G40" s="42"/>
      <c r="H40" s="43">
        <v>2549</v>
      </c>
      <c r="I40" s="42"/>
      <c r="J40" s="43">
        <v>2548</v>
      </c>
    </row>
    <row r="41" spans="1:10" ht="25.5" customHeight="1">
      <c r="A41" s="27"/>
      <c r="B41" s="27"/>
      <c r="C41" s="27"/>
      <c r="D41" s="27"/>
      <c r="E41" s="27"/>
      <c r="F41" s="27"/>
      <c r="G41" s="27"/>
      <c r="H41" s="35" t="s">
        <v>109</v>
      </c>
      <c r="I41" s="27"/>
      <c r="J41" s="35" t="str">
        <f>H41</f>
        <v>พันบาท</v>
      </c>
    </row>
    <row r="42" spans="1:10" ht="25.5" customHeight="1">
      <c r="A42" s="28" t="s">
        <v>37</v>
      </c>
      <c r="B42" s="16"/>
      <c r="C42" s="16"/>
      <c r="D42" s="16"/>
      <c r="E42" s="23"/>
      <c r="F42" s="23"/>
      <c r="G42" s="23"/>
      <c r="H42" s="29"/>
      <c r="I42" s="30"/>
      <c r="J42" s="31"/>
    </row>
    <row r="43" spans="1:10" ht="29.25" customHeight="1">
      <c r="A43" s="16"/>
      <c r="B43" s="16" t="s">
        <v>95</v>
      </c>
      <c r="C43" s="16"/>
      <c r="D43" s="16"/>
      <c r="E43" s="23"/>
      <c r="F43" s="23"/>
      <c r="G43" s="23"/>
      <c r="H43" s="72">
        <v>4</v>
      </c>
      <c r="I43" s="74"/>
      <c r="J43" s="72">
        <v>-3537</v>
      </c>
    </row>
    <row r="44" spans="1:10" ht="29.25" customHeight="1">
      <c r="A44" s="16"/>
      <c r="B44" s="16" t="s">
        <v>131</v>
      </c>
      <c r="C44" s="16"/>
      <c r="D44" s="16"/>
      <c r="E44" s="23"/>
      <c r="F44" s="23"/>
      <c r="G44" s="23"/>
      <c r="H44" s="72">
        <v>0</v>
      </c>
      <c r="I44" s="74"/>
      <c r="J44" s="72">
        <v>6000</v>
      </c>
    </row>
    <row r="45" spans="1:10" ht="29.25" customHeight="1">
      <c r="A45" s="16"/>
      <c r="B45" s="16" t="s">
        <v>107</v>
      </c>
      <c r="C45" s="16"/>
      <c r="D45" s="16"/>
      <c r="E45" s="23"/>
      <c r="F45" s="23"/>
      <c r="G45" s="23"/>
      <c r="H45" s="72">
        <v>655</v>
      </c>
      <c r="I45" s="74"/>
      <c r="J45" s="90">
        <v>0</v>
      </c>
    </row>
    <row r="46" spans="1:10" ht="29.25" customHeight="1">
      <c r="A46" s="16"/>
      <c r="B46" s="16" t="s">
        <v>108</v>
      </c>
      <c r="C46" s="16"/>
      <c r="D46" s="16"/>
      <c r="E46" s="23"/>
      <c r="F46" s="23"/>
      <c r="G46" s="23"/>
      <c r="H46" s="72">
        <v>-336</v>
      </c>
      <c r="I46" s="74"/>
      <c r="J46" s="90">
        <v>0</v>
      </c>
    </row>
    <row r="47" spans="1:10" ht="25.5" customHeight="1">
      <c r="A47" s="16"/>
      <c r="B47" s="16" t="s">
        <v>75</v>
      </c>
      <c r="C47" s="16"/>
      <c r="D47" s="16"/>
      <c r="E47" s="23"/>
      <c r="F47" s="23"/>
      <c r="G47" s="23"/>
      <c r="H47" s="72">
        <v>-30501</v>
      </c>
      <c r="I47" s="74"/>
      <c r="J47" s="72">
        <v>-7146</v>
      </c>
    </row>
    <row r="48" spans="1:10" ht="25.5" customHeight="1">
      <c r="A48" s="16"/>
      <c r="B48" s="16" t="s">
        <v>76</v>
      </c>
      <c r="C48" s="16"/>
      <c r="D48" s="16"/>
      <c r="E48" s="23"/>
      <c r="F48" s="23"/>
      <c r="G48" s="23"/>
      <c r="H48" s="72">
        <v>18</v>
      </c>
      <c r="I48" s="74"/>
      <c r="J48" s="72">
        <v>84</v>
      </c>
    </row>
    <row r="49" spans="1:10" ht="25.5" customHeight="1">
      <c r="A49" s="16"/>
      <c r="B49" s="16" t="s">
        <v>132</v>
      </c>
      <c r="C49" s="16"/>
      <c r="D49" s="16"/>
      <c r="E49" s="23"/>
      <c r="F49" s="23"/>
      <c r="G49" s="23"/>
      <c r="H49" s="72">
        <v>0</v>
      </c>
      <c r="I49" s="74"/>
      <c r="J49" s="72">
        <v>-1148</v>
      </c>
    </row>
    <row r="50" spans="1:10" ht="25.5" customHeight="1">
      <c r="A50" s="16"/>
      <c r="B50" s="16" t="s">
        <v>92</v>
      </c>
      <c r="C50" s="16"/>
      <c r="D50" s="16"/>
      <c r="E50" s="23"/>
      <c r="F50" s="23"/>
      <c r="G50" s="23"/>
      <c r="H50" s="87">
        <v>834</v>
      </c>
      <c r="I50" s="74"/>
      <c r="J50" s="113">
        <v>3219</v>
      </c>
    </row>
    <row r="51" spans="1:10" ht="25.5" customHeight="1">
      <c r="A51" s="16"/>
      <c r="B51" s="16" t="s">
        <v>120</v>
      </c>
      <c r="C51" s="16"/>
      <c r="D51" s="16"/>
      <c r="E51" s="23"/>
      <c r="F51" s="23"/>
      <c r="G51" s="23"/>
      <c r="H51" s="90">
        <v>3481</v>
      </c>
      <c r="I51" s="74"/>
      <c r="J51" s="112">
        <v>1789</v>
      </c>
    </row>
    <row r="52" spans="1:10" ht="25.5" customHeight="1">
      <c r="A52" s="28" t="s">
        <v>33</v>
      </c>
      <c r="B52" s="16"/>
      <c r="C52" s="33"/>
      <c r="D52" s="16"/>
      <c r="E52" s="23"/>
      <c r="F52" s="23"/>
      <c r="G52" s="23"/>
      <c r="H52" s="73">
        <f>SUM(H43:H51)</f>
        <v>-25845</v>
      </c>
      <c r="I52" s="75"/>
      <c r="J52" s="73">
        <f>SUM(J43:J51)</f>
        <v>-739</v>
      </c>
    </row>
    <row r="53" spans="1:10" ht="10.5" customHeight="1">
      <c r="A53" s="28"/>
      <c r="B53" s="16"/>
      <c r="C53" s="33"/>
      <c r="D53" s="16"/>
      <c r="E53" s="23"/>
      <c r="F53" s="23"/>
      <c r="G53" s="23"/>
      <c r="H53" s="75"/>
      <c r="I53" s="75"/>
      <c r="J53" s="75"/>
    </row>
    <row r="54" spans="1:10" ht="25.5" customHeight="1">
      <c r="A54" s="28" t="s">
        <v>34</v>
      </c>
      <c r="B54" s="16"/>
      <c r="C54" s="16"/>
      <c r="D54" s="16"/>
      <c r="E54" s="23"/>
      <c r="F54" s="23"/>
      <c r="G54" s="23"/>
      <c r="H54" s="72"/>
      <c r="I54" s="74"/>
      <c r="J54" s="72"/>
    </row>
    <row r="55" spans="1:10" ht="25.5" customHeight="1">
      <c r="A55" s="16"/>
      <c r="B55" s="16" t="s">
        <v>94</v>
      </c>
      <c r="C55" s="16"/>
      <c r="D55" s="16"/>
      <c r="E55" s="23"/>
      <c r="F55" s="23"/>
      <c r="G55" s="23"/>
      <c r="H55" s="90">
        <v>0</v>
      </c>
      <c r="I55" s="74"/>
      <c r="J55" s="72">
        <v>-5000</v>
      </c>
    </row>
    <row r="56" spans="1:10" ht="25.5" customHeight="1">
      <c r="A56" s="16"/>
      <c r="B56" s="16" t="s">
        <v>133</v>
      </c>
      <c r="C56" s="16"/>
      <c r="D56" s="16"/>
      <c r="E56" s="23"/>
      <c r="F56" s="23"/>
      <c r="G56" s="23"/>
      <c r="H56" s="90">
        <v>-12000</v>
      </c>
      <c r="I56" s="74"/>
      <c r="J56" s="72">
        <v>-12000</v>
      </c>
    </row>
    <row r="57" spans="1:10" ht="25.5" customHeight="1">
      <c r="A57" s="28" t="s">
        <v>35</v>
      </c>
      <c r="B57" s="16"/>
      <c r="C57" s="33"/>
      <c r="D57" s="16"/>
      <c r="E57" s="23"/>
      <c r="F57" s="23"/>
      <c r="G57" s="23"/>
      <c r="H57" s="73">
        <f>SUM(H55:H56)</f>
        <v>-12000</v>
      </c>
      <c r="I57" s="75"/>
      <c r="J57" s="73">
        <f>SUM(J55:J56)</f>
        <v>-17000</v>
      </c>
    </row>
    <row r="58" spans="1:10" ht="6.75" customHeight="1">
      <c r="A58" s="16"/>
      <c r="B58" s="16"/>
      <c r="C58" s="16"/>
      <c r="D58" s="16"/>
      <c r="E58" s="23"/>
      <c r="F58" s="23"/>
      <c r="G58" s="23"/>
      <c r="H58" s="72"/>
      <c r="I58" s="74"/>
      <c r="J58" s="72"/>
    </row>
    <row r="59" spans="1:10" ht="25.5" customHeight="1">
      <c r="A59" s="28" t="s">
        <v>60</v>
      </c>
      <c r="B59" s="16"/>
      <c r="C59" s="16"/>
      <c r="D59" s="16"/>
      <c r="E59" s="23"/>
      <c r="F59" s="23"/>
      <c r="G59" s="23"/>
      <c r="H59" s="76">
        <f>H57+H52+H26</f>
        <v>-15152</v>
      </c>
      <c r="I59" s="75"/>
      <c r="J59" s="76">
        <f>J57+J52+J26</f>
        <v>6962</v>
      </c>
    </row>
    <row r="60" spans="1:10" ht="25.5" customHeight="1">
      <c r="A60" s="28" t="s">
        <v>58</v>
      </c>
      <c r="B60" s="16"/>
      <c r="C60" s="16"/>
      <c r="D60" s="16"/>
      <c r="E60" s="23"/>
      <c r="F60" s="23"/>
      <c r="G60" s="23"/>
      <c r="H60" s="91">
        <f>งบดุล!I10</f>
        <v>29452</v>
      </c>
      <c r="I60" s="72"/>
      <c r="J60" s="91">
        <v>30937</v>
      </c>
    </row>
    <row r="61" spans="1:10" ht="25.5" customHeight="1" thickBot="1">
      <c r="A61" s="28" t="s">
        <v>59</v>
      </c>
      <c r="B61" s="16"/>
      <c r="C61" s="16"/>
      <c r="D61" s="16"/>
      <c r="E61" s="23"/>
      <c r="F61" s="23"/>
      <c r="G61" s="23"/>
      <c r="H61" s="77">
        <f>SUM(H59:H60)</f>
        <v>14300</v>
      </c>
      <c r="I61" s="72"/>
      <c r="J61" s="77">
        <f>SUM(J59:J60)</f>
        <v>37899</v>
      </c>
    </row>
    <row r="62" spans="1:10" ht="6" customHeight="1" thickTop="1">
      <c r="A62" s="16"/>
      <c r="B62" s="16"/>
      <c r="C62" s="16"/>
      <c r="D62" s="16"/>
      <c r="E62" s="23"/>
      <c r="F62" s="23"/>
      <c r="G62" s="23"/>
      <c r="H62" s="72"/>
      <c r="I62" s="72"/>
      <c r="J62" s="72"/>
    </row>
    <row r="63" spans="1:10" s="133" customFormat="1" ht="18">
      <c r="A63" s="120" t="s">
        <v>31</v>
      </c>
      <c r="B63" s="120"/>
      <c r="C63" s="120"/>
      <c r="D63" s="120"/>
      <c r="E63" s="121"/>
      <c r="F63" s="121"/>
      <c r="G63" s="121"/>
      <c r="H63" s="122"/>
      <c r="I63" s="122"/>
      <c r="J63" s="122"/>
    </row>
    <row r="64" spans="1:10" s="133" customFormat="1" ht="18">
      <c r="A64" s="123"/>
      <c r="B64" s="124" t="s">
        <v>62</v>
      </c>
      <c r="C64" s="123"/>
      <c r="D64" s="123"/>
      <c r="E64" s="121"/>
      <c r="F64" s="121"/>
      <c r="G64" s="121"/>
      <c r="H64" s="125">
        <v>0</v>
      </c>
      <c r="I64" s="122"/>
      <c r="J64" s="125">
        <v>104</v>
      </c>
    </row>
    <row r="65" spans="1:10" s="133" customFormat="1" ht="18">
      <c r="A65" s="123"/>
      <c r="B65" s="124" t="s">
        <v>77</v>
      </c>
      <c r="C65" s="123"/>
      <c r="D65" s="123"/>
      <c r="E65" s="121"/>
      <c r="F65" s="121"/>
      <c r="G65" s="121"/>
      <c r="H65" s="125">
        <v>3347</v>
      </c>
      <c r="I65" s="122"/>
      <c r="J65" s="125">
        <v>3466</v>
      </c>
    </row>
    <row r="66" spans="1:10" s="133" customFormat="1" ht="18">
      <c r="A66" s="123"/>
      <c r="B66" s="124" t="s">
        <v>78</v>
      </c>
      <c r="C66" s="123"/>
      <c r="D66" s="123"/>
      <c r="E66" s="121"/>
      <c r="F66" s="121"/>
      <c r="G66" s="121"/>
      <c r="H66" s="125"/>
      <c r="I66" s="122"/>
      <c r="J66" s="125"/>
    </row>
    <row r="67" spans="1:10" s="133" customFormat="1" ht="18">
      <c r="A67" s="123"/>
      <c r="B67" s="124"/>
      <c r="C67" s="123" t="s">
        <v>79</v>
      </c>
      <c r="D67" s="123"/>
      <c r="E67" s="121"/>
      <c r="F67" s="121"/>
      <c r="G67" s="121"/>
      <c r="H67" s="126">
        <v>603</v>
      </c>
      <c r="I67" s="122"/>
      <c r="J67" s="127">
        <v>375</v>
      </c>
    </row>
    <row r="68" spans="1:10" s="133" customFormat="1" ht="18">
      <c r="A68" s="123"/>
      <c r="B68" s="124"/>
      <c r="C68" s="123" t="s">
        <v>80</v>
      </c>
      <c r="D68" s="123"/>
      <c r="E68" s="121"/>
      <c r="F68" s="121"/>
      <c r="G68" s="128"/>
      <c r="H68" s="126">
        <v>5770</v>
      </c>
      <c r="I68" s="122"/>
      <c r="J68" s="127">
        <v>36049</v>
      </c>
    </row>
    <row r="69" spans="1:10" s="133" customFormat="1" ht="18">
      <c r="A69" s="123"/>
      <c r="B69" s="124"/>
      <c r="C69" s="123" t="s">
        <v>81</v>
      </c>
      <c r="D69" s="123"/>
      <c r="E69" s="121"/>
      <c r="F69" s="121"/>
      <c r="G69" s="128"/>
      <c r="H69" s="126">
        <v>-2157</v>
      </c>
      <c r="I69" s="122"/>
      <c r="J69" s="127">
        <v>1475</v>
      </c>
    </row>
    <row r="70" spans="1:10" s="133" customFormat="1" ht="18">
      <c r="A70" s="123"/>
      <c r="B70" s="124"/>
      <c r="C70" s="123" t="s">
        <v>117</v>
      </c>
      <c r="D70" s="123"/>
      <c r="E70" s="121"/>
      <c r="F70" s="121"/>
      <c r="G70" s="121"/>
      <c r="H70" s="126">
        <v>10084</v>
      </c>
      <c r="I70" s="122"/>
      <c r="J70" s="125">
        <v>0</v>
      </c>
    </row>
    <row r="71" spans="1:10" s="133" customFormat="1" ht="18.75" thickBot="1">
      <c r="A71" s="123"/>
      <c r="B71" s="124"/>
      <c r="C71" s="123"/>
      <c r="D71" s="129" t="s">
        <v>45</v>
      </c>
      <c r="E71" s="121"/>
      <c r="F71" s="121"/>
      <c r="G71" s="121"/>
      <c r="H71" s="130">
        <f>SUM(H67:H70)</f>
        <v>14300</v>
      </c>
      <c r="I71" s="131"/>
      <c r="J71" s="132">
        <f>SUM(J67:J70)</f>
        <v>37899</v>
      </c>
    </row>
    <row r="72" spans="2:10" s="133" customFormat="1" ht="25.5" customHeight="1" hidden="1" thickTop="1">
      <c r="B72" s="123"/>
      <c r="C72" s="123"/>
      <c r="D72" s="123"/>
      <c r="E72" s="121"/>
      <c r="F72" s="121"/>
      <c r="G72" s="121"/>
      <c r="H72" s="122"/>
      <c r="I72" s="122"/>
      <c r="J72" s="122"/>
    </row>
    <row r="73" spans="1:10" ht="25.5" customHeight="1" thickTop="1">
      <c r="A73" s="16" t="s">
        <v>10</v>
      </c>
      <c r="H73" s="82"/>
      <c r="I73" s="82"/>
      <c r="J73" s="82"/>
    </row>
  </sheetData>
  <mergeCells count="6">
    <mergeCell ref="A1:J1"/>
    <mergeCell ref="A37:J37"/>
    <mergeCell ref="A36:J36"/>
    <mergeCell ref="A2:J2"/>
    <mergeCell ref="A3:J3"/>
    <mergeCell ref="A35:J35"/>
  </mergeCells>
  <printOptions/>
  <pageMargins left="0.63" right="0.25" top="0.78740157480315" bottom="0.590551181102362" header="0.511811023622047" footer="0.511811023622047"/>
  <pageSetup firstPageNumber="6" useFirstPageNumber="1" horizontalDpi="180" verticalDpi="180" orientation="portrait" paperSize="9" scale="90" r:id="rId1"/>
  <headerFooter alignWithMargins="0">
    <oddHeader>&amp;C&amp;"Angsana New,ตัวหนา"&amp;P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S.K. ACCOUNTANT SERVICES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LPN</dc:title>
  <dc:subject>งบการเงิน</dc:subject>
  <dc:creator>kim</dc:creator>
  <cp:keywords/>
  <dc:description/>
  <cp:lastModifiedBy>wutsk</cp:lastModifiedBy>
  <cp:lastPrinted>2006-08-01T04:55:03Z</cp:lastPrinted>
  <dcterms:created xsi:type="dcterms:W3CDTF">1997-08-12T04:56:59Z</dcterms:created>
  <dcterms:modified xsi:type="dcterms:W3CDTF">2006-08-01T04:56:18Z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551BDF">
    <vt:lpwstr/>
  </property>
  <property fmtid="{D5CDD505-2E9C-101B-9397-08002B2CF9AE}" pid="3" name="IVIDE7418E5">
    <vt:lpwstr/>
  </property>
  <property fmtid="{D5CDD505-2E9C-101B-9397-08002B2CF9AE}" pid="4" name="IVID1A5315DD">
    <vt:lpwstr/>
  </property>
  <property fmtid="{D5CDD505-2E9C-101B-9397-08002B2CF9AE}" pid="5" name="IVID17351601">
    <vt:lpwstr/>
  </property>
  <property fmtid="{D5CDD505-2E9C-101B-9397-08002B2CF9AE}" pid="6" name="IVID89541B32">
    <vt:lpwstr/>
  </property>
  <property fmtid="{D5CDD505-2E9C-101B-9397-08002B2CF9AE}" pid="7" name="IVID27444CE4">
    <vt:lpwstr/>
  </property>
  <property fmtid="{D5CDD505-2E9C-101B-9397-08002B2CF9AE}" pid="8" name="IVID2C4E16DE">
    <vt:lpwstr/>
  </property>
  <property fmtid="{D5CDD505-2E9C-101B-9397-08002B2CF9AE}" pid="9" name="IVID1E4F12E8">
    <vt:lpwstr/>
  </property>
  <property fmtid="{D5CDD505-2E9C-101B-9397-08002B2CF9AE}" pid="10" name="IVID425812E9">
    <vt:lpwstr/>
  </property>
  <property fmtid="{D5CDD505-2E9C-101B-9397-08002B2CF9AE}" pid="11" name="IVID430B1CD4">
    <vt:lpwstr/>
  </property>
  <property fmtid="{D5CDD505-2E9C-101B-9397-08002B2CF9AE}" pid="12" name="IVID103A18E1">
    <vt:lpwstr/>
  </property>
  <property fmtid="{D5CDD505-2E9C-101B-9397-08002B2CF9AE}" pid="13" name="IVID205A13F7">
    <vt:lpwstr/>
  </property>
  <property fmtid="{D5CDD505-2E9C-101B-9397-08002B2CF9AE}" pid="14" name="IVID1D1C1308">
    <vt:lpwstr/>
  </property>
  <property fmtid="{D5CDD505-2E9C-101B-9397-08002B2CF9AE}" pid="15" name="IVID1E4C15D5">
    <vt:lpwstr/>
  </property>
  <property fmtid="{D5CDD505-2E9C-101B-9397-08002B2CF9AE}" pid="16" name="IVIDC85034A1">
    <vt:lpwstr/>
  </property>
  <property fmtid="{D5CDD505-2E9C-101B-9397-08002B2CF9AE}" pid="17" name="IVIDC1B13DC">
    <vt:lpwstr/>
  </property>
  <property fmtid="{D5CDD505-2E9C-101B-9397-08002B2CF9AE}" pid="18" name="IVID57209FA">
    <vt:lpwstr/>
  </property>
  <property fmtid="{D5CDD505-2E9C-101B-9397-08002B2CF9AE}" pid="19" name="IVID2F2D16D9">
    <vt:lpwstr/>
  </property>
  <property fmtid="{D5CDD505-2E9C-101B-9397-08002B2CF9AE}" pid="20" name="IVID1E4617EE">
    <vt:lpwstr/>
  </property>
  <property fmtid="{D5CDD505-2E9C-101B-9397-08002B2CF9AE}" pid="21" name="IVID8752659">
    <vt:lpwstr/>
  </property>
  <property fmtid="{D5CDD505-2E9C-101B-9397-08002B2CF9AE}" pid="22" name="IVID346013FA">
    <vt:lpwstr/>
  </property>
  <property fmtid="{D5CDD505-2E9C-101B-9397-08002B2CF9AE}" pid="23" name="IVIDE0538866">
    <vt:lpwstr/>
  </property>
  <property fmtid="{D5CDD505-2E9C-101B-9397-08002B2CF9AE}" pid="24" name="IVIDB4A17EF">
    <vt:lpwstr/>
  </property>
  <property fmtid="{D5CDD505-2E9C-101B-9397-08002B2CF9AE}" pid="25" name="IVID29670FEB">
    <vt:lpwstr/>
  </property>
  <property fmtid="{D5CDD505-2E9C-101B-9397-08002B2CF9AE}" pid="26" name="IVID253A13EA">
    <vt:lpwstr/>
  </property>
  <property fmtid="{D5CDD505-2E9C-101B-9397-08002B2CF9AE}" pid="27" name="IVID3986B742">
    <vt:lpwstr/>
  </property>
  <property fmtid="{D5CDD505-2E9C-101B-9397-08002B2CF9AE}" pid="28" name="IVID40048AEB">
    <vt:lpwstr/>
  </property>
  <property fmtid="{D5CDD505-2E9C-101B-9397-08002B2CF9AE}" pid="29" name="IVIDBFEBCA47">
    <vt:lpwstr/>
  </property>
  <property fmtid="{D5CDD505-2E9C-101B-9397-08002B2CF9AE}" pid="30" name="IVIDE869F92E">
    <vt:lpwstr/>
  </property>
  <property fmtid="{D5CDD505-2E9C-101B-9397-08002B2CF9AE}" pid="31" name="IVID388E71CB">
    <vt:lpwstr/>
  </property>
  <property fmtid="{D5CDD505-2E9C-101B-9397-08002B2CF9AE}" pid="32" name="IVIDE4973558">
    <vt:lpwstr/>
  </property>
  <property fmtid="{D5CDD505-2E9C-101B-9397-08002B2CF9AE}" pid="33" name="IVIDACE0124D">
    <vt:lpwstr/>
  </property>
  <property fmtid="{D5CDD505-2E9C-101B-9397-08002B2CF9AE}" pid="34" name="IVIDC41A9CA6">
    <vt:lpwstr/>
  </property>
  <property fmtid="{D5CDD505-2E9C-101B-9397-08002B2CF9AE}" pid="35" name="IVID8A66527D">
    <vt:lpwstr/>
  </property>
</Properties>
</file>