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0" windowWidth="7680" windowHeight="8715" activeTab="3"/>
  </bookViews>
  <sheets>
    <sheet name="Eng 2-4" sheetId="1" r:id="rId1"/>
    <sheet name="Eng 5" sheetId="2" r:id="rId2"/>
    <sheet name="Eng 6" sheetId="3" r:id="rId3"/>
    <sheet name="Eng 7" sheetId="4" r:id="rId4"/>
  </sheets>
  <definedNames>
    <definedName name="_xlnm.Print_Area" localSheetId="0">'Eng 2-4'!$A$1:$J$163</definedName>
    <definedName name="_xlnm.Print_Area" localSheetId="1">'Eng 5'!$A$1:$T$43</definedName>
    <definedName name="_xlnm.Print_Area" localSheetId="2">'Eng 6'!$A$1:$V$47</definedName>
    <definedName name="_xlnm.Print_Area" localSheetId="3">'Eng 7'!$A$1:$J$61</definedName>
  </definedNames>
  <calcPr fullCalcOnLoad="1"/>
</workbook>
</file>

<file path=xl/sharedStrings.xml><?xml version="1.0" encoding="utf-8"?>
<sst xmlns="http://schemas.openxmlformats.org/spreadsheetml/2006/main" count="403" uniqueCount="188">
  <si>
    <t xml:space="preserve">Balance Sheets </t>
  </si>
  <si>
    <t>Consolidated</t>
  </si>
  <si>
    <t>Company</t>
  </si>
  <si>
    <t>Notes</t>
  </si>
  <si>
    <t>Cash and cash equivalents</t>
  </si>
  <si>
    <t>Restricted cash</t>
  </si>
  <si>
    <t>Short-term investments</t>
  </si>
  <si>
    <t>Trade accounts receivable, net</t>
  </si>
  <si>
    <t>Inventories, net</t>
  </si>
  <si>
    <t>Other current assets</t>
  </si>
  <si>
    <t>Trade accounts payable</t>
  </si>
  <si>
    <t>Accrued expenses</t>
  </si>
  <si>
    <t>Other current liabilities</t>
  </si>
  <si>
    <t>Other non-current liabilities</t>
  </si>
  <si>
    <t>Share capital</t>
  </si>
  <si>
    <t>Deficit</t>
  </si>
  <si>
    <t>Revenues</t>
  </si>
  <si>
    <t>Revenues from telephone</t>
  </si>
  <si>
    <t xml:space="preserve">   and other services</t>
  </si>
  <si>
    <t>Revenues from product sales</t>
  </si>
  <si>
    <t>Total revenues</t>
  </si>
  <si>
    <t>Cost of sales</t>
  </si>
  <si>
    <t>Interest income</t>
  </si>
  <si>
    <t>Interest expense</t>
  </si>
  <si>
    <t>Income tax</t>
  </si>
  <si>
    <t>Cash flows from operating activities</t>
  </si>
  <si>
    <t>Cash flows from investing activities</t>
  </si>
  <si>
    <t xml:space="preserve">   plant and equipment</t>
  </si>
  <si>
    <t>Cash flows from financing activities</t>
  </si>
  <si>
    <t>31 December</t>
  </si>
  <si>
    <t>Selling and administrative expenses</t>
  </si>
  <si>
    <t>Assets</t>
  </si>
  <si>
    <t>Current assets</t>
  </si>
  <si>
    <t>Non-current assets</t>
  </si>
  <si>
    <t xml:space="preserve">  - Investment property</t>
  </si>
  <si>
    <t xml:space="preserve">  - Other non-current assets</t>
  </si>
  <si>
    <t xml:space="preserve">     Total current assets</t>
  </si>
  <si>
    <t>Total assets</t>
  </si>
  <si>
    <t>Current liabilities</t>
  </si>
  <si>
    <t>Non-current liabilities</t>
  </si>
  <si>
    <t>Total liabilities</t>
  </si>
  <si>
    <t>Total shareholders’ equity</t>
  </si>
  <si>
    <t>Investments:</t>
  </si>
  <si>
    <t xml:space="preserve">     Total non-current assets</t>
  </si>
  <si>
    <t xml:space="preserve">    Total current liabilities</t>
  </si>
  <si>
    <t xml:space="preserve">    Total non-current liabilities</t>
  </si>
  <si>
    <t xml:space="preserve">  - Intangible assets, net</t>
  </si>
  <si>
    <t xml:space="preserve">  Authorised share capital </t>
  </si>
  <si>
    <t>Minority interest in subsidiaries</t>
  </si>
  <si>
    <t>Repayments on long-term trade</t>
  </si>
  <si>
    <t>(Unaudited)</t>
  </si>
  <si>
    <t>(Audited)</t>
  </si>
  <si>
    <t>Statements of Changes in Shareholders’ Equity (Unaudited)</t>
  </si>
  <si>
    <t>Statements of Cash Flows (Unaudited)</t>
  </si>
  <si>
    <t>Costs</t>
  </si>
  <si>
    <t>Total costs</t>
  </si>
  <si>
    <t>Gross profit</t>
  </si>
  <si>
    <t xml:space="preserve">  - Other long-term investments</t>
  </si>
  <si>
    <t>Foreign currency translation adjustment</t>
  </si>
  <si>
    <t xml:space="preserve">       Preferred shares </t>
  </si>
  <si>
    <t>Foreign currency</t>
  </si>
  <si>
    <t>adjustment</t>
  </si>
  <si>
    <t>Total</t>
  </si>
  <si>
    <t>Long-term borrowings</t>
  </si>
  <si>
    <t xml:space="preserve">   Deficit</t>
  </si>
  <si>
    <t>Property, plant and equipment, net</t>
  </si>
  <si>
    <t xml:space="preserve">       Common shares </t>
  </si>
  <si>
    <t>Other revenues</t>
  </si>
  <si>
    <t>Other expenses</t>
  </si>
  <si>
    <t>Operating results</t>
  </si>
  <si>
    <t>Premium on share capital</t>
  </si>
  <si>
    <t>Discount on share capital</t>
  </si>
  <si>
    <t xml:space="preserve">       Preferred shares</t>
  </si>
  <si>
    <t xml:space="preserve">       Common shares</t>
  </si>
  <si>
    <t>Repayments on borrowings</t>
  </si>
  <si>
    <t xml:space="preserve">  Issued and fully paid-up share capital</t>
  </si>
  <si>
    <t>Baht</t>
  </si>
  <si>
    <t xml:space="preserve">Baht </t>
  </si>
  <si>
    <t>-</t>
  </si>
  <si>
    <t>Issued and fully paid-up</t>
  </si>
  <si>
    <t>Preferred</t>
  </si>
  <si>
    <t>shares</t>
  </si>
  <si>
    <t>Common</t>
  </si>
  <si>
    <t>Premium</t>
  </si>
  <si>
    <t>on shares</t>
  </si>
  <si>
    <t>Discount</t>
  </si>
  <si>
    <t>translation</t>
  </si>
  <si>
    <t>Legal</t>
  </si>
  <si>
    <t>reserve</t>
  </si>
  <si>
    <t>Minority</t>
  </si>
  <si>
    <t>interest in</t>
  </si>
  <si>
    <t>subsidiaries</t>
  </si>
  <si>
    <t xml:space="preserve">  - Investments in subsidiaries, </t>
  </si>
  <si>
    <t>Unrealised gain</t>
  </si>
  <si>
    <t>Opening balance</t>
  </si>
  <si>
    <t>Closing balance</t>
  </si>
  <si>
    <t>Acquisition of intangible assets</t>
  </si>
  <si>
    <t xml:space="preserve">    securities</t>
  </si>
  <si>
    <t>Income tax deducted at source</t>
  </si>
  <si>
    <t>Claimable value added tax</t>
  </si>
  <si>
    <t>Short-term borrowings</t>
  </si>
  <si>
    <t>Unearned income</t>
  </si>
  <si>
    <t xml:space="preserve">    fair value on available-for-sale</t>
  </si>
  <si>
    <t>of fair value on</t>
  </si>
  <si>
    <t>available-for-sale</t>
  </si>
  <si>
    <t>securities</t>
  </si>
  <si>
    <t xml:space="preserve">   securities</t>
  </si>
  <si>
    <t xml:space="preserve">   fair value on available-for-sale</t>
  </si>
  <si>
    <t>True Corporation Public Company Limited</t>
  </si>
  <si>
    <t>Retained earnings (deficit)</t>
  </si>
  <si>
    <t>Cost of providing services</t>
  </si>
  <si>
    <t>Profit from sales and providing services</t>
  </si>
  <si>
    <t>Share of results in subsidiaries,</t>
  </si>
  <si>
    <t>Statements of Income (Unaudited)</t>
  </si>
  <si>
    <t>Proceeds from disposals of property,</t>
  </si>
  <si>
    <t xml:space="preserve">  acquired</t>
  </si>
  <si>
    <t xml:space="preserve">Acquisition of subsidiaries, net of cash </t>
  </si>
  <si>
    <t>Proceeds from borrowings, net of cash</t>
  </si>
  <si>
    <t xml:space="preserve">   paid for debt issuance cost</t>
  </si>
  <si>
    <t xml:space="preserve"> (loss) on changes</t>
  </si>
  <si>
    <t xml:space="preserve">       joint ventures and associates</t>
  </si>
  <si>
    <t xml:space="preserve">   joint ventures and associates</t>
  </si>
  <si>
    <t xml:space="preserve">Additional investments in subsidiaries </t>
  </si>
  <si>
    <t xml:space="preserve">   and associate</t>
  </si>
  <si>
    <t>2005</t>
  </si>
  <si>
    <t>Opening balance as at 1 January 2005</t>
  </si>
  <si>
    <t>Other non-operating income</t>
  </si>
  <si>
    <t>6</t>
  </si>
  <si>
    <t xml:space="preserve">Repayments on short-term borrowings </t>
  </si>
  <si>
    <t>Other non-current assets:</t>
  </si>
  <si>
    <t>Issues of common shares</t>
  </si>
  <si>
    <t>Non-cash transaction</t>
  </si>
  <si>
    <t xml:space="preserve">   Appropriated - legal reserve</t>
  </si>
  <si>
    <t>Net cash used in financing activities</t>
  </si>
  <si>
    <t>Foreign exchange gain</t>
  </si>
  <si>
    <t>Acquisition of property, plant and equipment</t>
  </si>
  <si>
    <t xml:space="preserve">Net cash (used in) received from </t>
  </si>
  <si>
    <t xml:space="preserve">   investing activities</t>
  </si>
  <si>
    <t>Effect of changed exchange rate on cash</t>
  </si>
  <si>
    <t>As at 31 March 2006 and 31 December 2005</t>
  </si>
  <si>
    <t>31 March</t>
  </si>
  <si>
    <t>2006</t>
  </si>
  <si>
    <t>For the three-month periods ended 31 March 2006 and 2005</t>
  </si>
  <si>
    <t>Opening balance as at 1 January 2006</t>
  </si>
  <si>
    <t>Closing balance as at 31 March 2006</t>
  </si>
  <si>
    <t>Closing balance as at 31 March 2005</t>
  </si>
  <si>
    <t>5</t>
  </si>
  <si>
    <t>Net profit for the period</t>
  </si>
  <si>
    <t xml:space="preserve">Profit before income tax </t>
  </si>
  <si>
    <t>Profit before minority interest</t>
  </si>
  <si>
    <t>- Basic</t>
  </si>
  <si>
    <t>- Diluted</t>
  </si>
  <si>
    <t>Additional investments in other company</t>
  </si>
  <si>
    <t>Acquisition of subsidiaries (Note 3)</t>
  </si>
  <si>
    <t>Issued of common shares (Note 12)</t>
  </si>
  <si>
    <t>Issues of common shares (Note 12)</t>
  </si>
  <si>
    <t>Loss (profit) attributable to minority interest</t>
  </si>
  <si>
    <t xml:space="preserve">Basic and diluted earnings per share </t>
  </si>
  <si>
    <t>Issued of common shares</t>
  </si>
  <si>
    <t xml:space="preserve">Issues of common shares </t>
  </si>
  <si>
    <t xml:space="preserve">Withdrawal in restricted cash </t>
  </si>
  <si>
    <t xml:space="preserve">Withdrawal from short-term </t>
  </si>
  <si>
    <t xml:space="preserve">   investment - time deposit</t>
  </si>
  <si>
    <t xml:space="preserve">   account payable</t>
  </si>
  <si>
    <t xml:space="preserve">Net (decrease) increase in cash and </t>
  </si>
  <si>
    <t>Current portion of long-term borrowings</t>
  </si>
  <si>
    <t>Loan to related parties</t>
  </si>
  <si>
    <t>Liabilities and shareholders’ equity</t>
  </si>
  <si>
    <t>Shareholders’ equity</t>
  </si>
  <si>
    <t>Total liabilities and shareholders’ equity</t>
  </si>
  <si>
    <t>Unrealised loss on changes of</t>
  </si>
  <si>
    <t>Loan made to related parties</t>
  </si>
  <si>
    <t>Acquisition of investment property</t>
  </si>
  <si>
    <t xml:space="preserve">Bank overdrafts (included in “short-term </t>
  </si>
  <si>
    <t xml:space="preserve">   borrowings”)</t>
  </si>
  <si>
    <t>Profit before interest and income tax</t>
  </si>
  <si>
    <t>Change in status of investment (Note 3)</t>
  </si>
  <si>
    <t>Proceeds from loan to related parties</t>
  </si>
  <si>
    <t xml:space="preserve">Net cash inflow from change in status </t>
  </si>
  <si>
    <t xml:space="preserve">   of investment</t>
  </si>
  <si>
    <t xml:space="preserve">   cash equivalents </t>
  </si>
  <si>
    <t xml:space="preserve">Cash and cash equivalents </t>
  </si>
  <si>
    <t xml:space="preserve">The significant non-cash transaction for the three-month period ended 31 March 2006 is the  acquisition of equipment </t>
  </si>
  <si>
    <t xml:space="preserve">using finance leases amounting to Baht 66.07 million. </t>
  </si>
  <si>
    <t>Total parent’s shareholders’ equity</t>
  </si>
  <si>
    <t>The accompanying notes on pages 8 to 27 are an integral part of these interim financial statements.</t>
  </si>
  <si>
    <t>Cash and deposits at financial institutions</t>
  </si>
  <si>
    <r>
      <t>Statements of Changes in Shareholders’ Equity (Unaudited)</t>
    </r>
    <r>
      <rPr>
        <sz val="12"/>
        <rFont val="Angsana New"/>
        <family val="1"/>
      </rPr>
      <t xml:space="preserve"> (Continued)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</si>
</sst>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#,##0;\(#,##0\)"/>
    <numFmt numFmtId="210" formatCode="#,##0.0;\(#,##0.0\)"/>
    <numFmt numFmtId="211" formatCode="#,##0.00;\(#,##0.00\)"/>
    <numFmt numFmtId="212" formatCode="_(* #,##0.000_);_(* \(#,##0.000\);_(* &quot;-&quot;??_);_(@_)"/>
    <numFmt numFmtId="213" formatCode="_(* #,##0.0000_);_(* \(#,##0.0000\);_(* &quot;-&quot;??_);_(@_)"/>
    <numFmt numFmtId="214" formatCode="_(* #,##0.0_);_(* \(#,##0.0\);_(* &quot;-&quot;??_);_(@_)"/>
    <numFmt numFmtId="215" formatCode="_(* #,##0_);_(* \(#,##0\);_(* &quot;-&quot;??_);_(@_)"/>
    <numFmt numFmtId="216" formatCode="#,##0.000;\(#,##0.000\)"/>
    <numFmt numFmtId="217" formatCode="#,##0.0000;\(#,##0.0000\)"/>
    <numFmt numFmtId="218" formatCode="_(* #,##0.00000_);_(* \(#,##0.00000\);_(* &quot;-&quot;??_);_(@_)"/>
    <numFmt numFmtId="219" formatCode="_(* #,##0.000000_);_(* \(#,##0.000000\);_(* &quot;-&quot;??_);_(@_)"/>
    <numFmt numFmtId="220" formatCode="_(* #,##0.0000000_);_(* \(#,##0.0000000\);_(* &quot;-&quot;??_);_(@_)"/>
    <numFmt numFmtId="221" formatCode="_(* #,##0.00000000_);_(* \(#,##0.00000000\);_(* &quot;-&quot;??_);_(@_)"/>
    <numFmt numFmtId="222" formatCode="_(* #,##0.000000000_);_(* \(#,##0.000000000\);_(* &quot;-&quot;??_);_(@_)"/>
  </numFmts>
  <fonts count="5">
    <font>
      <sz val="14"/>
      <name val="Cordia New"/>
      <family val="0"/>
    </font>
    <font>
      <sz val="10"/>
      <name val="Times New Roman"/>
      <family val="1"/>
    </font>
    <font>
      <b/>
      <sz val="12"/>
      <name val="Angsana New"/>
      <family val="1"/>
    </font>
    <font>
      <sz val="12"/>
      <name val="Angsana New"/>
      <family val="1"/>
    </font>
    <font>
      <sz val="12"/>
      <color indexed="10"/>
      <name val="Angsana New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211" fontId="2" fillId="0" borderId="0" xfId="0" applyNumberFormat="1" applyFont="1" applyFill="1" applyBorder="1" applyAlignment="1">
      <alignment vertical="center"/>
    </xf>
    <xf numFmtId="209" fontId="2" fillId="0" borderId="0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Alignment="1">
      <alignment vertical="center"/>
    </xf>
    <xf numFmtId="211" fontId="2" fillId="0" borderId="1" xfId="0" applyNumberFormat="1" applyFont="1" applyFill="1" applyBorder="1" applyAlignment="1">
      <alignment vertical="center"/>
    </xf>
    <xf numFmtId="209" fontId="2" fillId="0" borderId="1" xfId="0" applyNumberFormat="1" applyFont="1" applyFill="1" applyBorder="1" applyAlignment="1">
      <alignment horizontal="center" vertical="center"/>
    </xf>
    <xf numFmtId="211" fontId="2" fillId="0" borderId="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Alignment="1">
      <alignment horizontal="center" vertical="center"/>
    </xf>
    <xf numFmtId="211" fontId="3" fillId="0" borderId="0" xfId="0" applyNumberFormat="1" applyFont="1" applyFill="1" applyAlignment="1">
      <alignment horizontal="right"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right" vertical="center"/>
    </xf>
    <xf numFmtId="211" fontId="2" fillId="0" borderId="0" xfId="0" applyNumberFormat="1" applyFont="1" applyFill="1" applyAlignment="1" quotePrefix="1">
      <alignment horizontal="center" vertical="center"/>
    </xf>
    <xf numFmtId="211" fontId="2" fillId="0" borderId="0" xfId="0" applyNumberFormat="1" applyFont="1" applyFill="1" applyAlignment="1">
      <alignment horizontal="center" vertical="center"/>
    </xf>
    <xf numFmtId="211" fontId="3" fillId="0" borderId="0" xfId="0" applyNumberFormat="1" applyFont="1" applyFill="1" applyAlignment="1" quotePrefix="1">
      <alignment vertical="center"/>
    </xf>
    <xf numFmtId="211" fontId="2" fillId="0" borderId="1" xfId="0" applyNumberFormat="1" applyFont="1" applyFill="1" applyBorder="1" applyAlignment="1">
      <alignment horizontal="center" vertical="center"/>
    </xf>
    <xf numFmtId="211" fontId="3" fillId="0" borderId="2" xfId="0" applyNumberFormat="1" applyFont="1" applyFill="1" applyBorder="1" applyAlignment="1">
      <alignment horizontal="right" vertical="center"/>
    </xf>
    <xf numFmtId="211" fontId="2" fillId="0" borderId="0" xfId="0" applyNumberFormat="1" applyFont="1" applyFill="1" applyAlignment="1">
      <alignment vertical="center"/>
    </xf>
    <xf numFmtId="209" fontId="3" fillId="0" borderId="1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Alignment="1">
      <alignment horizontal="right" vertical="center"/>
    </xf>
    <xf numFmtId="211" fontId="3" fillId="0" borderId="0" xfId="0" applyNumberFormat="1" applyFont="1" applyFill="1" applyAlignment="1">
      <alignment vertical="center" wrapText="1"/>
    </xf>
    <xf numFmtId="209" fontId="3" fillId="0" borderId="0" xfId="0" applyNumberFormat="1" applyFont="1" applyFill="1" applyBorder="1" applyAlignment="1">
      <alignment vertical="center"/>
    </xf>
    <xf numFmtId="211" fontId="3" fillId="0" borderId="0" xfId="0" applyNumberFormat="1" applyFont="1" applyFill="1" applyAlignment="1">
      <alignment horizontal="center" vertical="center"/>
    </xf>
    <xf numFmtId="209" fontId="3" fillId="0" borderId="0" xfId="0" applyNumberFormat="1" applyFont="1" applyFill="1" applyAlignment="1">
      <alignment vertical="center"/>
    </xf>
    <xf numFmtId="209" fontId="3" fillId="0" borderId="0" xfId="0" applyNumberFormat="1" applyFont="1" applyFill="1" applyBorder="1" applyAlignment="1">
      <alignment horizontal="right" vertical="center"/>
    </xf>
    <xf numFmtId="209" fontId="3" fillId="0" borderId="0" xfId="0" applyNumberFormat="1" applyFont="1" applyFill="1" applyBorder="1" applyAlignment="1">
      <alignment horizontal="center" vertical="center"/>
    </xf>
    <xf numFmtId="209" fontId="3" fillId="0" borderId="1" xfId="0" applyNumberFormat="1" applyFont="1" applyFill="1" applyBorder="1" applyAlignment="1">
      <alignment horizontal="center" vertical="center"/>
    </xf>
    <xf numFmtId="209" fontId="3" fillId="0" borderId="3" xfId="0" applyNumberFormat="1" applyFont="1" applyFill="1" applyBorder="1" applyAlignment="1">
      <alignment horizontal="right" vertical="center"/>
    </xf>
    <xf numFmtId="209" fontId="3" fillId="0" borderId="4" xfId="0" applyNumberFormat="1" applyFont="1" applyFill="1" applyBorder="1" applyAlignment="1">
      <alignment horizontal="right" vertical="center"/>
    </xf>
    <xf numFmtId="211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vertical="center"/>
    </xf>
    <xf numFmtId="211" fontId="2" fillId="0" borderId="0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Border="1" applyAlignment="1">
      <alignment vertical="center"/>
    </xf>
    <xf numFmtId="211" fontId="3" fillId="0" borderId="0" xfId="0" applyNumberFormat="1" applyFont="1" applyFill="1" applyBorder="1" applyAlignment="1">
      <alignment horizontal="center" vertical="center"/>
    </xf>
    <xf numFmtId="211" fontId="3" fillId="0" borderId="0" xfId="0" applyNumberFormat="1" applyFont="1" applyFill="1" applyAlignment="1">
      <alignment horizontal="left" vertical="center"/>
    </xf>
    <xf numFmtId="209" fontId="3" fillId="0" borderId="5" xfId="0" applyNumberFormat="1" applyFont="1" applyFill="1" applyBorder="1" applyAlignment="1">
      <alignment horizontal="right" vertical="center"/>
    </xf>
    <xf numFmtId="211" fontId="3" fillId="0" borderId="5" xfId="0" applyNumberFormat="1" applyFont="1" applyFill="1" applyBorder="1" applyAlignment="1">
      <alignment vertical="center"/>
    </xf>
    <xf numFmtId="211" fontId="3" fillId="0" borderId="1" xfId="0" applyNumberFormat="1" applyFont="1" applyFill="1" applyBorder="1" applyAlignment="1">
      <alignment horizontal="left" vertical="center"/>
    </xf>
    <xf numFmtId="211" fontId="3" fillId="0" borderId="0" xfId="0" applyNumberFormat="1" applyFont="1" applyFill="1" applyAlignment="1" quotePrefix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09" fontId="3" fillId="0" borderId="1" xfId="0" applyNumberFormat="1" applyFont="1" applyFill="1" applyBorder="1" applyAlignment="1">
      <alignment vertical="center"/>
    </xf>
    <xf numFmtId="209" fontId="2" fillId="0" borderId="0" xfId="0" applyNumberFormat="1" applyFont="1" applyFill="1" applyAlignment="1">
      <alignment horizontal="center" vertical="center"/>
    </xf>
    <xf numFmtId="209" fontId="3" fillId="0" borderId="0" xfId="15" applyNumberFormat="1" applyFont="1" applyFill="1" applyAlignment="1">
      <alignment horizontal="center" vertical="center"/>
    </xf>
    <xf numFmtId="211" fontId="3" fillId="0" borderId="0" xfId="15" applyNumberFormat="1" applyFont="1" applyFill="1" applyAlignment="1">
      <alignment horizontal="center" vertical="center"/>
    </xf>
    <xf numFmtId="209" fontId="3" fillId="0" borderId="6" xfId="0" applyNumberFormat="1" applyFont="1" applyFill="1" applyBorder="1" applyAlignment="1">
      <alignment horizontal="right" vertical="center"/>
    </xf>
    <xf numFmtId="215" fontId="3" fillId="0" borderId="0" xfId="15" applyNumberFormat="1" applyFont="1" applyFill="1" applyAlignment="1">
      <alignment horizontal="center" vertical="center"/>
    </xf>
    <xf numFmtId="209" fontId="3" fillId="0" borderId="0" xfId="0" applyNumberFormat="1" applyFont="1" applyFill="1" applyBorder="1" applyAlignment="1">
      <alignment horizontal="distributed" vertical="center" wrapText="1"/>
    </xf>
    <xf numFmtId="209" fontId="3" fillId="0" borderId="0" xfId="0" applyNumberFormat="1" applyFont="1" applyFill="1" applyBorder="1" applyAlignment="1">
      <alignment horizontal="right" vertical="center" wrapText="1"/>
    </xf>
    <xf numFmtId="209" fontId="3" fillId="0" borderId="7" xfId="0" applyNumberFormat="1" applyFont="1" applyFill="1" applyBorder="1" applyAlignment="1">
      <alignment horizontal="right" vertical="center"/>
    </xf>
    <xf numFmtId="215" fontId="3" fillId="0" borderId="1" xfId="15" applyNumberFormat="1" applyFont="1" applyFill="1" applyBorder="1" applyAlignment="1">
      <alignment horizontal="center" vertical="center"/>
    </xf>
    <xf numFmtId="211" fontId="2" fillId="0" borderId="0" xfId="0" applyNumberFormat="1" applyFont="1" applyFill="1" applyAlignment="1">
      <alignment horizontal="left" vertical="center"/>
    </xf>
    <xf numFmtId="211" fontId="2" fillId="0" borderId="0" xfId="0" applyNumberFormat="1" applyFont="1" applyFill="1" applyAlignment="1">
      <alignment horizontal="left" vertical="center"/>
    </xf>
    <xf numFmtId="209" fontId="4" fillId="0" borderId="0" xfId="0" applyNumberFormat="1" applyFont="1" applyFill="1" applyBorder="1" applyAlignment="1">
      <alignment horizontal="right" vertical="center"/>
    </xf>
    <xf numFmtId="211" fontId="3" fillId="0" borderId="1" xfId="0" applyNumberFormat="1" applyFont="1" applyFill="1" applyBorder="1" applyAlignment="1">
      <alignment vertical="center"/>
    </xf>
    <xf numFmtId="204" fontId="3" fillId="0" borderId="0" xfId="15" applyFont="1" applyFill="1" applyAlignment="1">
      <alignment vertical="center"/>
    </xf>
    <xf numFmtId="209" fontId="4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10</xdr:col>
      <xdr:colOff>180975</xdr:colOff>
      <xdr:row>61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0506075"/>
          <a:ext cx="6886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- The acquisition of property, plant and equipment using finance leases amounting to Baht 175.03 million and accounts 
   payable amounting to Baht 525.09 million.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showZeros="0" workbookViewId="0" topLeftCell="A1">
      <selection activeCell="A11" sqref="A11"/>
    </sheetView>
  </sheetViews>
  <sheetFormatPr defaultColWidth="9.140625" defaultRowHeight="15.75" customHeight="1"/>
  <cols>
    <col min="1" max="1" width="32.57421875" style="4" customWidth="1"/>
    <col min="2" max="2" width="5.140625" style="8" customWidth="1"/>
    <col min="3" max="3" width="0.2890625" style="9" customWidth="1"/>
    <col min="4" max="4" width="14.140625" style="9" customWidth="1"/>
    <col min="5" max="5" width="0.42578125" style="9" customWidth="1"/>
    <col min="6" max="6" width="14.140625" style="9" customWidth="1"/>
    <col min="7" max="7" width="0.42578125" style="9" customWidth="1"/>
    <col min="8" max="8" width="14.140625" style="9" customWidth="1"/>
    <col min="9" max="9" width="0.5625" style="9" customWidth="1"/>
    <col min="10" max="10" width="14.140625" style="9" customWidth="1"/>
    <col min="11" max="11" width="15.7109375" style="23" customWidth="1"/>
    <col min="12" max="12" width="0.85546875" style="4" customWidth="1"/>
    <col min="13" max="13" width="15.7109375" style="4" customWidth="1"/>
    <col min="14" max="14" width="0.9921875" style="4" customWidth="1"/>
    <col min="15" max="15" width="15.7109375" style="4" customWidth="1"/>
    <col min="16" max="16" width="0.85546875" style="4" customWidth="1"/>
    <col min="17" max="17" width="15.7109375" style="4" customWidth="1"/>
    <col min="18" max="16384" width="9.140625" style="4" customWidth="1"/>
  </cols>
  <sheetData>
    <row r="1" spans="1:10" ht="15.75" customHeight="1">
      <c r="A1" s="17" t="s">
        <v>108</v>
      </c>
      <c r="B1" s="47"/>
      <c r="C1" s="11"/>
      <c r="D1" s="11"/>
      <c r="E1" s="11"/>
      <c r="F1" s="11"/>
      <c r="G1" s="11"/>
      <c r="H1" s="11"/>
      <c r="I1" s="11"/>
      <c r="J1" s="11"/>
    </row>
    <row r="2" spans="1:10" ht="15.75" customHeight="1">
      <c r="A2" s="17" t="s">
        <v>0</v>
      </c>
      <c r="B2" s="47"/>
      <c r="C2" s="11"/>
      <c r="D2" s="11"/>
      <c r="E2" s="11"/>
      <c r="F2" s="11"/>
      <c r="G2" s="11"/>
      <c r="H2" s="11"/>
      <c r="I2" s="11"/>
      <c r="J2" s="11"/>
    </row>
    <row r="3" spans="1:10" ht="15.75" customHeight="1">
      <c r="A3" s="5" t="s">
        <v>139</v>
      </c>
      <c r="B3" s="6"/>
      <c r="C3" s="7"/>
      <c r="D3" s="7"/>
      <c r="E3" s="7"/>
      <c r="F3" s="7"/>
      <c r="G3" s="7"/>
      <c r="H3" s="7"/>
      <c r="I3" s="7"/>
      <c r="J3" s="7"/>
    </row>
    <row r="4" spans="1:10" ht="15.75" customHeight="1">
      <c r="A4" s="17"/>
      <c r="B4" s="47"/>
      <c r="C4" s="11"/>
      <c r="D4" s="11"/>
      <c r="E4" s="11"/>
      <c r="F4" s="11"/>
      <c r="G4" s="11"/>
      <c r="H4" s="11"/>
      <c r="I4" s="11"/>
      <c r="J4" s="11"/>
    </row>
    <row r="5" spans="1:10" ht="15.75" customHeight="1">
      <c r="A5" s="17"/>
      <c r="B5" s="47"/>
      <c r="C5" s="11"/>
      <c r="D5" s="10" t="s">
        <v>1</v>
      </c>
      <c r="E5" s="10"/>
      <c r="F5" s="10"/>
      <c r="G5" s="11"/>
      <c r="H5" s="10" t="s">
        <v>2</v>
      </c>
      <c r="I5" s="10"/>
      <c r="J5" s="10"/>
    </row>
    <row r="6" spans="1:10" ht="15.75" customHeight="1">
      <c r="A6" s="17"/>
      <c r="B6" s="47"/>
      <c r="C6" s="11"/>
      <c r="D6" s="36" t="s">
        <v>50</v>
      </c>
      <c r="E6" s="36"/>
      <c r="F6" s="36" t="s">
        <v>51</v>
      </c>
      <c r="G6" s="11"/>
      <c r="H6" s="36" t="s">
        <v>50</v>
      </c>
      <c r="I6" s="36"/>
      <c r="J6" s="36" t="s">
        <v>51</v>
      </c>
    </row>
    <row r="7" spans="1:10" ht="15.75" customHeight="1">
      <c r="A7" s="17"/>
      <c r="B7" s="47"/>
      <c r="C7" s="11"/>
      <c r="D7" s="12" t="s">
        <v>140</v>
      </c>
      <c r="E7" s="13"/>
      <c r="F7" s="12" t="s">
        <v>29</v>
      </c>
      <c r="G7" s="13"/>
      <c r="H7" s="12" t="s">
        <v>140</v>
      </c>
      <c r="I7" s="13"/>
      <c r="J7" s="12" t="s">
        <v>29</v>
      </c>
    </row>
    <row r="8" spans="1:10" ht="15.75" customHeight="1">
      <c r="A8" s="17"/>
      <c r="B8" s="47"/>
      <c r="C8" s="11"/>
      <c r="D8" s="12" t="s">
        <v>141</v>
      </c>
      <c r="E8" s="13"/>
      <c r="F8" s="12" t="s">
        <v>124</v>
      </c>
      <c r="G8" s="13"/>
      <c r="H8" s="12" t="s">
        <v>141</v>
      </c>
      <c r="I8" s="13"/>
      <c r="J8" s="12" t="s">
        <v>124</v>
      </c>
    </row>
    <row r="9" spans="1:10" ht="15.75" customHeight="1">
      <c r="A9" s="17"/>
      <c r="B9" s="6" t="s">
        <v>3</v>
      </c>
      <c r="C9" s="11"/>
      <c r="D9" s="15" t="s">
        <v>76</v>
      </c>
      <c r="E9" s="13"/>
      <c r="F9" s="15" t="str">
        <f>D9</f>
        <v>Baht</v>
      </c>
      <c r="G9" s="13"/>
      <c r="H9" s="15" t="str">
        <f>F9</f>
        <v>Baht</v>
      </c>
      <c r="I9" s="13"/>
      <c r="J9" s="15" t="str">
        <f>H9</f>
        <v>Baht</v>
      </c>
    </row>
    <row r="10" ht="15.75" customHeight="1">
      <c r="A10" s="17" t="s">
        <v>31</v>
      </c>
    </row>
    <row r="11" ht="15.75" customHeight="1">
      <c r="A11" s="17" t="s">
        <v>32</v>
      </c>
    </row>
    <row r="12" spans="1:10" ht="15.75" customHeight="1">
      <c r="A12" s="4" t="s">
        <v>186</v>
      </c>
      <c r="D12" s="19">
        <v>7560919725</v>
      </c>
      <c r="F12" s="19">
        <v>8328329856</v>
      </c>
      <c r="H12" s="19">
        <v>235743759</v>
      </c>
      <c r="J12" s="19">
        <v>290072054</v>
      </c>
    </row>
    <row r="13" spans="1:10" ht="15.75" customHeight="1">
      <c r="A13" s="4" t="s">
        <v>5</v>
      </c>
      <c r="B13" s="8">
        <v>19</v>
      </c>
      <c r="D13" s="19">
        <v>2421763985</v>
      </c>
      <c r="F13" s="19">
        <v>9141280594</v>
      </c>
      <c r="H13" s="19">
        <v>1645844143</v>
      </c>
      <c r="J13" s="19">
        <v>1795425776</v>
      </c>
    </row>
    <row r="14" spans="1:10" ht="15.75" customHeight="1">
      <c r="A14" s="4" t="s">
        <v>6</v>
      </c>
      <c r="D14" s="19">
        <v>89663098</v>
      </c>
      <c r="F14" s="19">
        <v>159367118</v>
      </c>
      <c r="H14" s="48" t="s">
        <v>78</v>
      </c>
      <c r="I14" s="49"/>
      <c r="J14" s="8" t="s">
        <v>78</v>
      </c>
    </row>
    <row r="15" spans="1:10" ht="15.75" customHeight="1">
      <c r="A15" s="4" t="s">
        <v>7</v>
      </c>
      <c r="B15" s="8">
        <v>2</v>
      </c>
      <c r="D15" s="19">
        <v>6574138936</v>
      </c>
      <c r="F15" s="19">
        <v>6635707456</v>
      </c>
      <c r="H15" s="19">
        <v>4237546099</v>
      </c>
      <c r="J15" s="19">
        <v>4207173432</v>
      </c>
    </row>
    <row r="16" spans="1:10" ht="15.75" customHeight="1">
      <c r="A16" s="4" t="s">
        <v>166</v>
      </c>
      <c r="B16" s="8">
        <v>4</v>
      </c>
      <c r="D16" s="19">
        <v>25880200</v>
      </c>
      <c r="E16" s="22"/>
      <c r="F16" s="8" t="s">
        <v>78</v>
      </c>
      <c r="H16" s="8" t="s">
        <v>78</v>
      </c>
      <c r="J16" s="23">
        <v>150000000</v>
      </c>
    </row>
    <row r="17" spans="1:10" ht="15.75" customHeight="1">
      <c r="A17" s="4" t="s">
        <v>8</v>
      </c>
      <c r="D17" s="19">
        <v>1551457489</v>
      </c>
      <c r="F17" s="19">
        <v>895200806</v>
      </c>
      <c r="H17" s="19">
        <v>345085183</v>
      </c>
      <c r="J17" s="19">
        <v>312446401</v>
      </c>
    </row>
    <row r="18" spans="1:10" ht="15.75" customHeight="1">
      <c r="A18" s="4" t="s">
        <v>98</v>
      </c>
      <c r="D18" s="19">
        <v>1691731636</v>
      </c>
      <c r="F18" s="19">
        <v>1311997911</v>
      </c>
      <c r="H18" s="19">
        <v>1044701619</v>
      </c>
      <c r="J18" s="19">
        <v>1028191617</v>
      </c>
    </row>
    <row r="19" spans="1:10" ht="15.75" customHeight="1">
      <c r="A19" s="4" t="s">
        <v>99</v>
      </c>
      <c r="D19" s="19">
        <v>444860802</v>
      </c>
      <c r="F19" s="19">
        <v>387370803</v>
      </c>
      <c r="H19" s="19">
        <v>3412570</v>
      </c>
      <c r="J19" s="19">
        <v>3412570</v>
      </c>
    </row>
    <row r="20" spans="1:10" ht="15.75" customHeight="1">
      <c r="A20" s="4" t="s">
        <v>9</v>
      </c>
      <c r="B20" s="8">
        <v>5</v>
      </c>
      <c r="D20" s="19">
        <v>2370515035</v>
      </c>
      <c r="F20" s="19">
        <v>1881657010</v>
      </c>
      <c r="H20" s="19">
        <v>799951626</v>
      </c>
      <c r="J20" s="19">
        <v>643778040</v>
      </c>
    </row>
    <row r="21" spans="1:10" ht="15.75" customHeight="1">
      <c r="A21" s="4" t="s">
        <v>36</v>
      </c>
      <c r="D21" s="50">
        <f>SUM(D12:D20)</f>
        <v>22730930906</v>
      </c>
      <c r="F21" s="50">
        <f>SUM(F12:F20)</f>
        <v>28740911554</v>
      </c>
      <c r="H21" s="50">
        <f>SUM(H12:H20)</f>
        <v>8312284999</v>
      </c>
      <c r="J21" s="50">
        <f>SUM(J12:J20)</f>
        <v>8430499890</v>
      </c>
    </row>
    <row r="22" spans="4:8" ht="15.75" customHeight="1">
      <c r="D22" s="19"/>
      <c r="H22" s="19"/>
    </row>
    <row r="23" spans="1:8" ht="15.75" customHeight="1">
      <c r="A23" s="17" t="s">
        <v>33</v>
      </c>
      <c r="D23" s="19"/>
      <c r="H23" s="19"/>
    </row>
    <row r="24" spans="1:8" ht="15.75" customHeight="1">
      <c r="A24" s="4" t="s">
        <v>42</v>
      </c>
      <c r="D24" s="19"/>
      <c r="H24" s="19"/>
    </row>
    <row r="25" spans="1:10" ht="15.75" customHeight="1">
      <c r="A25" s="4" t="s">
        <v>92</v>
      </c>
      <c r="D25" s="19"/>
      <c r="F25" s="19"/>
      <c r="H25" s="19"/>
      <c r="J25" s="19"/>
    </row>
    <row r="26" spans="1:10" ht="15.75" customHeight="1">
      <c r="A26" s="4" t="s">
        <v>120</v>
      </c>
      <c r="B26" s="8">
        <v>6</v>
      </c>
      <c r="D26" s="19">
        <v>31072654</v>
      </c>
      <c r="F26" s="19">
        <v>4035970618</v>
      </c>
      <c r="H26" s="19">
        <v>15823616598</v>
      </c>
      <c r="J26" s="19">
        <v>15467573410</v>
      </c>
    </row>
    <row r="27" spans="1:10" ht="15.75" customHeight="1">
      <c r="A27" s="4" t="s">
        <v>57</v>
      </c>
      <c r="D27" s="19">
        <v>103016895</v>
      </c>
      <c r="F27" s="19">
        <v>94682395</v>
      </c>
      <c r="H27" s="19">
        <v>50834500</v>
      </c>
      <c r="I27" s="22"/>
      <c r="J27" s="19">
        <v>42500000</v>
      </c>
    </row>
    <row r="28" spans="1:10" ht="15.75" customHeight="1">
      <c r="A28" s="4" t="s">
        <v>34</v>
      </c>
      <c r="D28" s="19">
        <v>57673898</v>
      </c>
      <c r="F28" s="19">
        <v>53873898</v>
      </c>
      <c r="H28" s="8" t="s">
        <v>78</v>
      </c>
      <c r="I28" s="22"/>
      <c r="J28" s="51" t="s">
        <v>78</v>
      </c>
    </row>
    <row r="29" spans="1:10" ht="15.75" customHeight="1">
      <c r="A29" s="4" t="s">
        <v>65</v>
      </c>
      <c r="B29" s="8">
        <v>7</v>
      </c>
      <c r="D29" s="19">
        <v>72703641489</v>
      </c>
      <c r="F29" s="19">
        <v>71975161975</v>
      </c>
      <c r="H29" s="19">
        <v>24087133217</v>
      </c>
      <c r="J29" s="19">
        <v>25386832892</v>
      </c>
    </row>
    <row r="30" spans="1:10" ht="15.75" customHeight="1">
      <c r="A30" s="4" t="s">
        <v>129</v>
      </c>
      <c r="D30" s="19"/>
      <c r="H30" s="19"/>
      <c r="J30" s="19"/>
    </row>
    <row r="31" spans="1:10" ht="15.75" customHeight="1">
      <c r="A31" s="4" t="s">
        <v>46</v>
      </c>
      <c r="B31" s="8">
        <v>8</v>
      </c>
      <c r="D31" s="19">
        <v>16100288257</v>
      </c>
      <c r="F31" s="19">
        <v>2529378756</v>
      </c>
      <c r="H31" s="19">
        <v>1151123437</v>
      </c>
      <c r="J31" s="19">
        <v>1130200671</v>
      </c>
    </row>
    <row r="32" spans="1:10" ht="15.75" customHeight="1">
      <c r="A32" s="4" t="s">
        <v>35</v>
      </c>
      <c r="D32" s="19">
        <v>432145076</v>
      </c>
      <c r="F32" s="19">
        <v>412374583</v>
      </c>
      <c r="H32" s="19">
        <v>244759238</v>
      </c>
      <c r="J32" s="19">
        <v>257803657</v>
      </c>
    </row>
    <row r="33" spans="1:10" ht="15.75" customHeight="1">
      <c r="A33" s="4" t="s">
        <v>43</v>
      </c>
      <c r="D33" s="50">
        <f>SUM(D26:D32)</f>
        <v>89427838269</v>
      </c>
      <c r="F33" s="50">
        <f>SUM(F25:F32)</f>
        <v>79101442225</v>
      </c>
      <c r="H33" s="50">
        <f>SUM(H25:H32)</f>
        <v>41357466990</v>
      </c>
      <c r="J33" s="50">
        <f>SUM(J25:J32)</f>
        <v>42284910630</v>
      </c>
    </row>
    <row r="34" spans="4:10" ht="15.75" customHeight="1">
      <c r="D34" s="19"/>
      <c r="H34" s="19"/>
      <c r="J34" s="19"/>
    </row>
    <row r="35" spans="1:10" ht="15.75" customHeight="1" thickBot="1">
      <c r="A35" s="17" t="s">
        <v>37</v>
      </c>
      <c r="D35" s="27">
        <f>D21+D33</f>
        <v>112158769175</v>
      </c>
      <c r="F35" s="27">
        <f>F21+F33</f>
        <v>107842353779</v>
      </c>
      <c r="H35" s="27">
        <f>H21+H33</f>
        <v>49669751989</v>
      </c>
      <c r="J35" s="27">
        <f>J21+J33</f>
        <v>50715410520</v>
      </c>
    </row>
    <row r="36" spans="1:10" ht="15.75" customHeight="1" thickTop="1">
      <c r="A36" s="23"/>
      <c r="C36" s="19"/>
      <c r="D36" s="19"/>
      <c r="E36" s="19"/>
      <c r="F36" s="19"/>
      <c r="G36" s="19"/>
      <c r="H36" s="19"/>
      <c r="I36" s="19"/>
      <c r="J36" s="19"/>
    </row>
    <row r="52" spans="1:10" ht="15.75" customHeight="1">
      <c r="A52" s="35" t="s">
        <v>185</v>
      </c>
      <c r="B52" s="26"/>
      <c r="C52" s="34"/>
      <c r="D52" s="34"/>
      <c r="E52" s="34"/>
      <c r="F52" s="34"/>
      <c r="G52" s="34"/>
      <c r="H52" s="34"/>
      <c r="I52" s="34"/>
      <c r="J52" s="34"/>
    </row>
    <row r="53" spans="1:10" ht="15.75" customHeight="1">
      <c r="A53" s="52"/>
      <c r="B53" s="52"/>
      <c r="C53" s="52"/>
      <c r="D53" s="52"/>
      <c r="E53" s="52"/>
      <c r="F53" s="52"/>
      <c r="G53" s="52"/>
      <c r="H53" s="52"/>
      <c r="I53" s="52"/>
      <c r="J53" s="53">
        <v>2</v>
      </c>
    </row>
    <row r="54" spans="1:10" ht="15.75" customHeight="1">
      <c r="A54" s="17" t="str">
        <f>A1</f>
        <v>True Corporation Public Company Limited</v>
      </c>
      <c r="B54" s="47"/>
      <c r="C54" s="11"/>
      <c r="D54" s="11"/>
      <c r="E54" s="11"/>
      <c r="F54" s="11"/>
      <c r="G54" s="11"/>
      <c r="H54" s="11"/>
      <c r="I54" s="11"/>
      <c r="J54" s="11"/>
    </row>
    <row r="55" spans="1:10" ht="15.75" customHeight="1">
      <c r="A55" s="17" t="s">
        <v>0</v>
      </c>
      <c r="B55" s="47"/>
      <c r="C55" s="11"/>
      <c r="D55" s="11"/>
      <c r="E55" s="11"/>
      <c r="F55" s="11"/>
      <c r="G55" s="11"/>
      <c r="H55" s="11"/>
      <c r="I55" s="11"/>
      <c r="J55" s="11"/>
    </row>
    <row r="56" spans="1:10" ht="15.75" customHeight="1">
      <c r="A56" s="5" t="str">
        <f>A3</f>
        <v>As at 31 March 2006 and 31 December 2005</v>
      </c>
      <c r="B56" s="6"/>
      <c r="C56" s="7"/>
      <c r="D56" s="7"/>
      <c r="E56" s="7"/>
      <c r="F56" s="7"/>
      <c r="G56" s="7"/>
      <c r="H56" s="7"/>
      <c r="I56" s="7"/>
      <c r="J56" s="7"/>
    </row>
    <row r="57" spans="1:10" ht="15.75" customHeight="1">
      <c r="A57" s="1"/>
      <c r="B57" s="2"/>
      <c r="C57" s="3"/>
      <c r="D57" s="3"/>
      <c r="E57" s="3"/>
      <c r="F57" s="3"/>
      <c r="G57" s="3"/>
      <c r="H57" s="3"/>
      <c r="I57" s="3"/>
      <c r="J57" s="3"/>
    </row>
    <row r="58" spans="1:10" ht="15.75" customHeight="1">
      <c r="A58" s="17"/>
      <c r="B58" s="47"/>
      <c r="C58" s="11"/>
      <c r="D58" s="10" t="s">
        <v>1</v>
      </c>
      <c r="E58" s="10"/>
      <c r="F58" s="10"/>
      <c r="G58" s="11"/>
      <c r="H58" s="10" t="s">
        <v>2</v>
      </c>
      <c r="I58" s="10"/>
      <c r="J58" s="10"/>
    </row>
    <row r="59" spans="1:10" ht="15.75" customHeight="1">
      <c r="A59" s="17"/>
      <c r="B59" s="47"/>
      <c r="C59" s="11"/>
      <c r="D59" s="36" t="s">
        <v>50</v>
      </c>
      <c r="E59" s="36"/>
      <c r="F59" s="36" t="s">
        <v>51</v>
      </c>
      <c r="G59" s="11"/>
      <c r="H59" s="36" t="s">
        <v>50</v>
      </c>
      <c r="I59" s="36"/>
      <c r="J59" s="36" t="s">
        <v>51</v>
      </c>
    </row>
    <row r="60" spans="1:10" ht="15.75" customHeight="1">
      <c r="A60" s="17"/>
      <c r="B60" s="47"/>
      <c r="C60" s="11"/>
      <c r="D60" s="12" t="str">
        <f>+D7</f>
        <v>31 March</v>
      </c>
      <c r="E60" s="13"/>
      <c r="F60" s="12" t="str">
        <f>+F7</f>
        <v>31 December</v>
      </c>
      <c r="G60" s="13"/>
      <c r="H60" s="12" t="str">
        <f>+H7</f>
        <v>31 March</v>
      </c>
      <c r="I60" s="13"/>
      <c r="J60" s="12" t="str">
        <f>+J7</f>
        <v>31 December</v>
      </c>
    </row>
    <row r="61" spans="1:10" ht="15.75" customHeight="1">
      <c r="A61" s="17"/>
      <c r="B61" s="47"/>
      <c r="C61" s="11"/>
      <c r="D61" s="12" t="str">
        <f>+D8</f>
        <v>2006</v>
      </c>
      <c r="E61" s="13"/>
      <c r="F61" s="12" t="str">
        <f>+F8</f>
        <v>2005</v>
      </c>
      <c r="G61" s="13"/>
      <c r="H61" s="12" t="str">
        <f>+H8</f>
        <v>2006</v>
      </c>
      <c r="I61" s="13"/>
      <c r="J61" s="12" t="str">
        <f>+J8</f>
        <v>2005</v>
      </c>
    </row>
    <row r="62" spans="1:10" ht="15.75" customHeight="1">
      <c r="A62" s="17"/>
      <c r="B62" s="6" t="s">
        <v>3</v>
      </c>
      <c r="C62" s="11"/>
      <c r="D62" s="15" t="s">
        <v>77</v>
      </c>
      <c r="E62" s="13"/>
      <c r="F62" s="15" t="str">
        <f>D62</f>
        <v>Baht </v>
      </c>
      <c r="G62" s="13"/>
      <c r="H62" s="15" t="str">
        <f>F62</f>
        <v>Baht </v>
      </c>
      <c r="I62" s="13"/>
      <c r="J62" s="15" t="str">
        <f>H62</f>
        <v>Baht </v>
      </c>
    </row>
    <row r="63" spans="1:11" ht="15.75" customHeight="1">
      <c r="A63" s="17" t="s">
        <v>167</v>
      </c>
      <c r="K63" s="4"/>
    </row>
    <row r="64" spans="1:11" ht="15.75" customHeight="1">
      <c r="A64" s="17" t="s">
        <v>38</v>
      </c>
      <c r="K64" s="4"/>
    </row>
    <row r="65" spans="1:11" ht="15.75" customHeight="1">
      <c r="A65" s="4" t="s">
        <v>100</v>
      </c>
      <c r="D65" s="19">
        <v>12102099561</v>
      </c>
      <c r="F65" s="19">
        <v>13174336811</v>
      </c>
      <c r="H65" s="19">
        <v>428504092</v>
      </c>
      <c r="J65" s="19">
        <v>598976735</v>
      </c>
      <c r="K65" s="4"/>
    </row>
    <row r="66" spans="1:11" ht="15.75" customHeight="1">
      <c r="A66" s="4" t="s">
        <v>10</v>
      </c>
      <c r="B66" s="8">
        <v>9</v>
      </c>
      <c r="D66" s="19">
        <v>6134940296</v>
      </c>
      <c r="F66" s="19">
        <v>4917460782</v>
      </c>
      <c r="H66" s="19">
        <v>874192110</v>
      </c>
      <c r="J66" s="19">
        <v>879114389</v>
      </c>
      <c r="K66" s="4"/>
    </row>
    <row r="67" spans="1:10" ht="15.75" customHeight="1">
      <c r="A67" s="4" t="s">
        <v>165</v>
      </c>
      <c r="B67" s="8">
        <v>10</v>
      </c>
      <c r="D67" s="19">
        <v>8889183242</v>
      </c>
      <c r="F67" s="19">
        <v>7153321975</v>
      </c>
      <c r="H67" s="19">
        <v>4814683000</v>
      </c>
      <c r="J67" s="19">
        <v>4188952000</v>
      </c>
    </row>
    <row r="68" spans="1:10" ht="15.75" customHeight="1">
      <c r="A68" s="4" t="s">
        <v>101</v>
      </c>
      <c r="D68" s="19">
        <v>2108061779</v>
      </c>
      <c r="F68" s="19">
        <v>1130165276</v>
      </c>
      <c r="H68" s="19">
        <v>151186331</v>
      </c>
      <c r="J68" s="19">
        <v>162150973</v>
      </c>
    </row>
    <row r="69" spans="1:10" ht="15.75" customHeight="1">
      <c r="A69" s="4" t="s">
        <v>11</v>
      </c>
      <c r="D69" s="19">
        <v>5705830064</v>
      </c>
      <c r="F69" s="19">
        <v>3918406755</v>
      </c>
      <c r="H69" s="19">
        <v>1103930345</v>
      </c>
      <c r="J69" s="19">
        <v>1216909462</v>
      </c>
    </row>
    <row r="70" spans="1:10" ht="15.75" customHeight="1">
      <c r="A70" s="4" t="s">
        <v>12</v>
      </c>
      <c r="B70" s="8">
        <v>11</v>
      </c>
      <c r="D70" s="19">
        <v>2355915965</v>
      </c>
      <c r="F70" s="19">
        <v>1955123062</v>
      </c>
      <c r="H70" s="19">
        <v>832814323</v>
      </c>
      <c r="J70" s="19">
        <v>887774741</v>
      </c>
    </row>
    <row r="71" spans="1:10" ht="15.75" customHeight="1">
      <c r="A71" s="4" t="s">
        <v>44</v>
      </c>
      <c r="D71" s="50">
        <f>SUM(D65:D70)</f>
        <v>37296030907</v>
      </c>
      <c r="F71" s="50">
        <f>SUM(F65:F70)</f>
        <v>32248814661</v>
      </c>
      <c r="H71" s="50">
        <f>SUM(H65:H70)</f>
        <v>8205310201</v>
      </c>
      <c r="J71" s="50">
        <f>SUM(J65:J70)</f>
        <v>7933878300</v>
      </c>
    </row>
    <row r="72" spans="4:10" ht="9.75" customHeight="1">
      <c r="D72" s="24"/>
      <c r="F72" s="24"/>
      <c r="H72" s="24"/>
      <c r="J72" s="24"/>
    </row>
    <row r="73" spans="1:8" ht="15.75" customHeight="1">
      <c r="A73" s="17" t="s">
        <v>39</v>
      </c>
      <c r="D73" s="19"/>
      <c r="H73" s="19"/>
    </row>
    <row r="74" spans="1:10" ht="15.75" customHeight="1">
      <c r="A74" s="4" t="s">
        <v>63</v>
      </c>
      <c r="B74" s="8">
        <v>10</v>
      </c>
      <c r="D74" s="19">
        <v>72779124681</v>
      </c>
      <c r="F74" s="19">
        <v>74984280234</v>
      </c>
      <c r="H74" s="19">
        <v>40588204498</v>
      </c>
      <c r="J74" s="19">
        <v>42405294334</v>
      </c>
    </row>
    <row r="75" spans="1:10" ht="15.75" customHeight="1">
      <c r="A75" s="4" t="s">
        <v>13</v>
      </c>
      <c r="D75" s="19">
        <v>1070205105</v>
      </c>
      <c r="E75" s="33"/>
      <c r="F75" s="19">
        <v>302312348</v>
      </c>
      <c r="G75" s="33"/>
      <c r="H75" s="19">
        <v>278986209</v>
      </c>
      <c r="I75" s="33"/>
      <c r="J75" s="19">
        <v>292521252</v>
      </c>
    </row>
    <row r="76" spans="1:10" ht="15.75" customHeight="1">
      <c r="A76" s="4" t="s">
        <v>45</v>
      </c>
      <c r="D76" s="50">
        <f>SUM(D74:D75)</f>
        <v>73849329786</v>
      </c>
      <c r="E76" s="33"/>
      <c r="F76" s="50">
        <f>SUM(F74:F75)</f>
        <v>75286592582</v>
      </c>
      <c r="G76" s="33"/>
      <c r="H76" s="50">
        <f>SUM(H74:H75)</f>
        <v>40867190707</v>
      </c>
      <c r="I76" s="33"/>
      <c r="J76" s="50">
        <f>SUM(J74:J75)</f>
        <v>42697815586</v>
      </c>
    </row>
    <row r="77" spans="1:10" ht="15.75" customHeight="1">
      <c r="A77" s="17" t="s">
        <v>40</v>
      </c>
      <c r="D77" s="18">
        <f>D76+D71</f>
        <v>111145360693</v>
      </c>
      <c r="E77" s="33"/>
      <c r="F77" s="18">
        <f>F76+F71</f>
        <v>107535407243</v>
      </c>
      <c r="G77" s="33"/>
      <c r="H77" s="18">
        <f>H76+H71</f>
        <v>49072500908</v>
      </c>
      <c r="I77" s="33"/>
      <c r="J77" s="18">
        <f>J76+J71</f>
        <v>50631693886</v>
      </c>
    </row>
    <row r="78" spans="1:10" ht="9.75" customHeight="1">
      <c r="A78" s="17"/>
      <c r="D78" s="24"/>
      <c r="E78" s="33"/>
      <c r="F78" s="24"/>
      <c r="G78" s="33"/>
      <c r="H78" s="24"/>
      <c r="I78" s="33"/>
      <c r="J78" s="24"/>
    </row>
    <row r="79" spans="1:9" ht="15.75" customHeight="1">
      <c r="A79" s="17" t="s">
        <v>168</v>
      </c>
      <c r="D79" s="19"/>
      <c r="E79" s="33"/>
      <c r="G79" s="33"/>
      <c r="H79" s="19"/>
      <c r="I79" s="33"/>
    </row>
    <row r="80" spans="1:9" ht="15.75" customHeight="1">
      <c r="A80" s="4" t="s">
        <v>14</v>
      </c>
      <c r="B80" s="8">
        <v>12</v>
      </c>
      <c r="D80" s="19"/>
      <c r="E80" s="33"/>
      <c r="H80" s="19"/>
      <c r="I80" s="33"/>
    </row>
    <row r="81" spans="1:10" ht="15.75" customHeight="1">
      <c r="A81" s="4" t="s">
        <v>47</v>
      </c>
      <c r="D81" s="24"/>
      <c r="E81" s="33"/>
      <c r="F81" s="33"/>
      <c r="G81" s="33"/>
      <c r="H81" s="24"/>
      <c r="I81" s="33"/>
      <c r="J81" s="33"/>
    </row>
    <row r="82" spans="1:10" ht="15.75" customHeight="1" thickBot="1">
      <c r="A82" s="4" t="s">
        <v>59</v>
      </c>
      <c r="D82" s="19">
        <v>6994055190</v>
      </c>
      <c r="F82" s="19">
        <v>6994055190</v>
      </c>
      <c r="H82" s="19">
        <v>6994055190</v>
      </c>
      <c r="J82" s="19">
        <v>6994055190</v>
      </c>
    </row>
    <row r="83" spans="1:10" ht="15.75" customHeight="1" thickBot="1" thickTop="1">
      <c r="A83" s="4" t="s">
        <v>66</v>
      </c>
      <c r="D83" s="54">
        <v>39780159650</v>
      </c>
      <c r="F83" s="54">
        <v>39780159650</v>
      </c>
      <c r="H83" s="54">
        <v>39780159650</v>
      </c>
      <c r="J83" s="54">
        <v>39780159650</v>
      </c>
    </row>
    <row r="84" spans="1:10" ht="15.75" customHeight="1" thickTop="1">
      <c r="A84" s="4" t="s">
        <v>75</v>
      </c>
      <c r="D84" s="24"/>
      <c r="F84" s="33"/>
      <c r="H84" s="24"/>
      <c r="J84" s="33"/>
    </row>
    <row r="85" spans="1:10" ht="15.75" customHeight="1">
      <c r="A85" s="4" t="s">
        <v>72</v>
      </c>
      <c r="D85" s="19">
        <v>6994055190</v>
      </c>
      <c r="F85" s="19">
        <v>6994055190</v>
      </c>
      <c r="H85" s="19">
        <v>6994055190</v>
      </c>
      <c r="J85" s="19">
        <v>6994055190</v>
      </c>
    </row>
    <row r="86" spans="1:10" ht="15.75" customHeight="1">
      <c r="A86" s="4" t="s">
        <v>73</v>
      </c>
      <c r="D86" s="19">
        <v>33984072350</v>
      </c>
      <c r="F86" s="19">
        <v>33953398340</v>
      </c>
      <c r="H86" s="19">
        <v>33984072350</v>
      </c>
      <c r="J86" s="19">
        <v>33953398340</v>
      </c>
    </row>
    <row r="87" spans="1:10" ht="15.75" customHeight="1">
      <c r="A87" s="4" t="s">
        <v>70</v>
      </c>
      <c r="D87" s="19"/>
      <c r="F87" s="19"/>
      <c r="H87" s="19"/>
      <c r="J87" s="19"/>
    </row>
    <row r="88" spans="1:10" ht="15.75" customHeight="1">
      <c r="A88" s="4" t="s">
        <v>73</v>
      </c>
      <c r="D88" s="19">
        <v>11432046462</v>
      </c>
      <c r="F88" s="19">
        <v>11432046462</v>
      </c>
      <c r="H88" s="19">
        <v>11432046462</v>
      </c>
      <c r="J88" s="19">
        <v>11432046462</v>
      </c>
    </row>
    <row r="89" spans="1:10" ht="15.75" customHeight="1">
      <c r="A89" s="4" t="s">
        <v>71</v>
      </c>
      <c r="D89" s="19"/>
      <c r="F89" s="19"/>
      <c r="H89" s="19"/>
      <c r="J89" s="19"/>
    </row>
    <row r="90" spans="1:10" ht="15.75" customHeight="1">
      <c r="A90" s="4" t="s">
        <v>72</v>
      </c>
      <c r="D90" s="19">
        <v>-1492936320</v>
      </c>
      <c r="F90" s="19">
        <v>-1492936320</v>
      </c>
      <c r="H90" s="19">
        <v>-1492936320</v>
      </c>
      <c r="J90" s="19">
        <v>-1492936320</v>
      </c>
    </row>
    <row r="91" spans="1:10" ht="15.75" customHeight="1">
      <c r="A91" s="4" t="s">
        <v>73</v>
      </c>
      <c r="D91" s="19">
        <v>-3287324285</v>
      </c>
      <c r="F91" s="19">
        <v>-3271974299</v>
      </c>
      <c r="H91" s="19">
        <v>-3287324285</v>
      </c>
      <c r="J91" s="19">
        <v>-3271974299</v>
      </c>
    </row>
    <row r="92" spans="1:10" ht="15.75" customHeight="1">
      <c r="A92" s="4" t="s">
        <v>58</v>
      </c>
      <c r="D92" s="19">
        <v>104344130</v>
      </c>
      <c r="F92" s="19">
        <v>104344130</v>
      </c>
      <c r="H92" s="19">
        <v>104344130</v>
      </c>
      <c r="J92" s="19">
        <v>104344130</v>
      </c>
    </row>
    <row r="93" spans="1:10" ht="15.75" customHeight="1">
      <c r="A93" s="4" t="s">
        <v>170</v>
      </c>
      <c r="D93" s="19"/>
      <c r="F93" s="19"/>
      <c r="H93" s="19"/>
      <c r="J93" s="19"/>
    </row>
    <row r="94" spans="1:10" ht="15.75" customHeight="1">
      <c r="A94" s="4" t="s">
        <v>102</v>
      </c>
      <c r="D94" s="19"/>
      <c r="F94" s="19"/>
      <c r="H94" s="19"/>
      <c r="J94" s="19"/>
    </row>
    <row r="95" spans="1:10" ht="15.75" customHeight="1">
      <c r="A95" s="4" t="s">
        <v>97</v>
      </c>
      <c r="D95" s="19">
        <v>-415425</v>
      </c>
      <c r="F95" s="19">
        <v>-415425</v>
      </c>
      <c r="H95" s="19">
        <v>-415425</v>
      </c>
      <c r="J95" s="19">
        <v>-415425</v>
      </c>
    </row>
    <row r="96" spans="1:10" ht="15.75" customHeight="1">
      <c r="A96" s="4" t="s">
        <v>109</v>
      </c>
      <c r="D96" s="19"/>
      <c r="F96" s="19"/>
      <c r="H96" s="19"/>
      <c r="J96" s="19"/>
    </row>
    <row r="97" spans="1:10" ht="15.75" customHeight="1">
      <c r="A97" s="4" t="s">
        <v>132</v>
      </c>
      <c r="D97" s="19">
        <v>34880969</v>
      </c>
      <c r="F97" s="19">
        <v>34880969</v>
      </c>
      <c r="H97" s="19">
        <v>34880969</v>
      </c>
      <c r="J97" s="19">
        <v>34880969</v>
      </c>
    </row>
    <row r="98" spans="1:10" ht="15.75" customHeight="1">
      <c r="A98" s="4" t="s">
        <v>64</v>
      </c>
      <c r="D98" s="18">
        <v>-47171471990</v>
      </c>
      <c r="F98" s="18">
        <v>-47669682413</v>
      </c>
      <c r="H98" s="18">
        <v>-47171471990</v>
      </c>
      <c r="J98" s="18">
        <v>-47669682413</v>
      </c>
    </row>
    <row r="99" spans="1:10" ht="15.75" customHeight="1">
      <c r="A99" s="17" t="s">
        <v>184</v>
      </c>
      <c r="D99" s="24">
        <f>SUM(D85:D98)</f>
        <v>597251081</v>
      </c>
      <c r="E99" s="33"/>
      <c r="F99" s="24">
        <f>SUM(F85:F98)</f>
        <v>83716634</v>
      </c>
      <c r="G99" s="33"/>
      <c r="H99" s="24">
        <f>SUM(H85:H98)</f>
        <v>597251081</v>
      </c>
      <c r="I99" s="33"/>
      <c r="J99" s="24">
        <f>SUM(J85:J98)</f>
        <v>83716634</v>
      </c>
    </row>
    <row r="100" spans="1:10" ht="15.75" customHeight="1">
      <c r="A100" s="4" t="s">
        <v>48</v>
      </c>
      <c r="D100" s="18">
        <v>416157401</v>
      </c>
      <c r="F100" s="18">
        <v>223229902</v>
      </c>
      <c r="H100" s="26" t="s">
        <v>78</v>
      </c>
      <c r="I100" s="22"/>
      <c r="J100" s="55" t="s">
        <v>78</v>
      </c>
    </row>
    <row r="101" spans="1:10" ht="15.75" customHeight="1">
      <c r="A101" s="17" t="s">
        <v>41</v>
      </c>
      <c r="D101" s="18">
        <f>SUM(D99:D100)</f>
        <v>1013408482</v>
      </c>
      <c r="F101" s="18">
        <f>SUM(F99:F100)</f>
        <v>306946536</v>
      </c>
      <c r="H101" s="18">
        <f>SUM(H99:H100)</f>
        <v>597251081</v>
      </c>
      <c r="J101" s="18">
        <f>SUM(J99:J100)</f>
        <v>83716634</v>
      </c>
    </row>
    <row r="102" spans="4:10" ht="9.75" customHeight="1">
      <c r="D102" s="19"/>
      <c r="F102" s="19"/>
      <c r="H102" s="19"/>
      <c r="J102" s="19"/>
    </row>
    <row r="103" spans="1:10" ht="16.5" customHeight="1" thickBot="1">
      <c r="A103" s="56" t="s">
        <v>169</v>
      </c>
      <c r="B103" s="56"/>
      <c r="D103" s="27">
        <f>D101+D77</f>
        <v>112158769175</v>
      </c>
      <c r="F103" s="27">
        <f>F101+F77</f>
        <v>107842353779</v>
      </c>
      <c r="H103" s="27">
        <f>H101+H77</f>
        <v>49669751989</v>
      </c>
      <c r="J103" s="27">
        <f>J101+J77</f>
        <v>50715410520</v>
      </c>
    </row>
    <row r="104" spans="1:10" ht="27" customHeight="1" thickTop="1">
      <c r="A104" s="57"/>
      <c r="B104" s="57"/>
      <c r="D104" s="24">
        <f>+D35-D103</f>
        <v>0</v>
      </c>
      <c r="F104" s="24">
        <f>+F35-F103</f>
        <v>0</v>
      </c>
      <c r="H104" s="58"/>
      <c r="J104" s="24">
        <f>+J35-J103</f>
        <v>0</v>
      </c>
    </row>
    <row r="105" spans="1:10" ht="22.5" customHeight="1">
      <c r="A105" s="59" t="str">
        <f>A52</f>
        <v>The accompanying notes on pages 8 to 27 are an integral part of these interim financial statements.</v>
      </c>
      <c r="B105" s="59"/>
      <c r="C105" s="59"/>
      <c r="D105" s="59"/>
      <c r="E105" s="59"/>
      <c r="F105" s="59"/>
      <c r="G105" s="59"/>
      <c r="H105" s="59"/>
      <c r="I105" s="59"/>
      <c r="J105" s="59"/>
    </row>
    <row r="106" spans="1:10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21">
        <v>3</v>
      </c>
    </row>
    <row r="107" spans="1:10" ht="15.75" customHeight="1">
      <c r="A107" s="17" t="str">
        <f>A54</f>
        <v>True Corporation Public Company Limited</v>
      </c>
      <c r="B107" s="47"/>
      <c r="C107" s="11"/>
      <c r="D107" s="11"/>
      <c r="E107" s="11"/>
      <c r="F107" s="11"/>
      <c r="G107" s="11"/>
      <c r="H107" s="11"/>
      <c r="I107" s="11"/>
      <c r="J107" s="11"/>
    </row>
    <row r="108" spans="1:10" ht="15.75" customHeight="1">
      <c r="A108" s="17" t="s">
        <v>113</v>
      </c>
      <c r="B108" s="47"/>
      <c r="C108" s="11"/>
      <c r="D108" s="11"/>
      <c r="E108" s="11"/>
      <c r="F108" s="11"/>
      <c r="G108" s="11"/>
      <c r="H108" s="11"/>
      <c r="I108" s="11"/>
      <c r="J108" s="11"/>
    </row>
    <row r="109" spans="1:10" ht="15.75" customHeight="1">
      <c r="A109" s="5" t="s">
        <v>142</v>
      </c>
      <c r="B109" s="6"/>
      <c r="C109" s="7"/>
      <c r="D109" s="7"/>
      <c r="E109" s="7"/>
      <c r="F109" s="7"/>
      <c r="G109" s="7"/>
      <c r="H109" s="7"/>
      <c r="I109" s="7"/>
      <c r="J109" s="7"/>
    </row>
    <row r="111" spans="1:10" ht="15.75" customHeight="1">
      <c r="A111" s="17"/>
      <c r="B111" s="47"/>
      <c r="C111" s="11"/>
      <c r="D111" s="10" t="s">
        <v>1</v>
      </c>
      <c r="E111" s="10"/>
      <c r="F111" s="10"/>
      <c r="G111" s="11"/>
      <c r="H111" s="10" t="s">
        <v>2</v>
      </c>
      <c r="I111" s="10"/>
      <c r="J111" s="10"/>
    </row>
    <row r="112" spans="1:10" ht="15.75" customHeight="1">
      <c r="A112" s="17"/>
      <c r="B112" s="47"/>
      <c r="C112" s="11"/>
      <c r="D112" s="12" t="s">
        <v>140</v>
      </c>
      <c r="E112" s="13"/>
      <c r="F112" s="12" t="s">
        <v>140</v>
      </c>
      <c r="G112" s="13"/>
      <c r="H112" s="12" t="s">
        <v>140</v>
      </c>
      <c r="I112" s="13"/>
      <c r="J112" s="12" t="s">
        <v>140</v>
      </c>
    </row>
    <row r="113" spans="1:10" ht="15.75" customHeight="1">
      <c r="A113" s="17"/>
      <c r="B113" s="47"/>
      <c r="C113" s="11"/>
      <c r="D113" s="12" t="s">
        <v>141</v>
      </c>
      <c r="E113" s="13"/>
      <c r="F113" s="12" t="s">
        <v>124</v>
      </c>
      <c r="G113" s="13"/>
      <c r="H113" s="12" t="str">
        <f>D113</f>
        <v>2006</v>
      </c>
      <c r="I113" s="13"/>
      <c r="J113" s="12" t="str">
        <f>F113</f>
        <v>2005</v>
      </c>
    </row>
    <row r="114" spans="1:10" ht="15.75" customHeight="1">
      <c r="A114" s="17"/>
      <c r="B114" s="6" t="s">
        <v>3</v>
      </c>
      <c r="C114" s="11"/>
      <c r="D114" s="15" t="s">
        <v>76</v>
      </c>
      <c r="E114" s="13"/>
      <c r="F114" s="15" t="s">
        <v>76</v>
      </c>
      <c r="G114" s="13"/>
      <c r="H114" s="15" t="str">
        <f>F114</f>
        <v>Baht</v>
      </c>
      <c r="I114" s="13"/>
      <c r="J114" s="15" t="str">
        <f>H114</f>
        <v>Baht</v>
      </c>
    </row>
    <row r="115" ht="15.75" customHeight="1">
      <c r="A115" s="17" t="s">
        <v>16</v>
      </c>
    </row>
    <row r="116" spans="1:11" ht="15.75" customHeight="1">
      <c r="A116" s="4" t="s">
        <v>17</v>
      </c>
      <c r="K116" s="4"/>
    </row>
    <row r="117" spans="1:11" ht="15.75" customHeight="1">
      <c r="A117" s="4" t="s">
        <v>18</v>
      </c>
      <c r="D117" s="19">
        <v>12924038735</v>
      </c>
      <c r="E117" s="19"/>
      <c r="F117" s="19">
        <v>10990591737</v>
      </c>
      <c r="G117" s="19"/>
      <c r="H117" s="19">
        <v>4622439807</v>
      </c>
      <c r="I117" s="19"/>
      <c r="J117" s="19">
        <v>4889469891</v>
      </c>
      <c r="K117" s="4"/>
    </row>
    <row r="118" spans="1:11" ht="15.75" customHeight="1">
      <c r="A118" s="4" t="s">
        <v>19</v>
      </c>
      <c r="D118" s="19">
        <v>472539152</v>
      </c>
      <c r="E118" s="19"/>
      <c r="F118" s="19">
        <v>1061912878</v>
      </c>
      <c r="G118" s="19"/>
      <c r="H118" s="19">
        <v>120727540</v>
      </c>
      <c r="I118" s="19"/>
      <c r="J118" s="19">
        <v>158186241</v>
      </c>
      <c r="K118" s="60"/>
    </row>
    <row r="119" spans="1:11" ht="15.75" customHeight="1">
      <c r="A119" s="17" t="s">
        <v>20</v>
      </c>
      <c r="D119" s="50">
        <f>SUM(D117:D118)</f>
        <v>13396577887</v>
      </c>
      <c r="E119" s="19"/>
      <c r="F119" s="50">
        <f>SUM(F117:F118)</f>
        <v>12052504615</v>
      </c>
      <c r="G119" s="19"/>
      <c r="H119" s="50">
        <f>SUM(H117:H118)</f>
        <v>4743167347</v>
      </c>
      <c r="I119" s="19"/>
      <c r="J119" s="50">
        <f>SUM(J117:J118)</f>
        <v>5047656132</v>
      </c>
      <c r="K119" s="4"/>
    </row>
    <row r="120" spans="4:10" ht="9" customHeight="1">
      <c r="D120" s="19"/>
      <c r="E120" s="19"/>
      <c r="F120" s="19"/>
      <c r="G120" s="19"/>
      <c r="H120" s="19"/>
      <c r="I120" s="19"/>
      <c r="J120" s="19"/>
    </row>
    <row r="121" spans="1:10" ht="15.75" customHeight="1">
      <c r="A121" s="17" t="s">
        <v>54</v>
      </c>
      <c r="D121" s="19"/>
      <c r="E121" s="19"/>
      <c r="F121" s="19"/>
      <c r="G121" s="19"/>
      <c r="H121" s="19"/>
      <c r="I121" s="19"/>
      <c r="J121" s="19"/>
    </row>
    <row r="122" spans="1:10" ht="15.75" customHeight="1">
      <c r="A122" s="4" t="s">
        <v>110</v>
      </c>
      <c r="B122" s="8">
        <v>14</v>
      </c>
      <c r="D122" s="19">
        <v>8863325410</v>
      </c>
      <c r="E122" s="19"/>
      <c r="F122" s="19">
        <v>7536408585</v>
      </c>
      <c r="G122" s="19"/>
      <c r="H122" s="19">
        <v>3136814015</v>
      </c>
      <c r="I122" s="19"/>
      <c r="J122" s="19">
        <v>3315572309</v>
      </c>
    </row>
    <row r="123" spans="1:10" ht="15.75" customHeight="1">
      <c r="A123" s="4" t="s">
        <v>21</v>
      </c>
      <c r="D123" s="19">
        <v>430986411</v>
      </c>
      <c r="E123" s="19"/>
      <c r="F123" s="19">
        <v>963416911</v>
      </c>
      <c r="G123" s="19"/>
      <c r="H123" s="19">
        <v>110456949</v>
      </c>
      <c r="I123" s="19"/>
      <c r="J123" s="19">
        <v>150734273</v>
      </c>
    </row>
    <row r="124" spans="1:10" ht="15.75" customHeight="1">
      <c r="A124" s="17" t="s">
        <v>55</v>
      </c>
      <c r="D124" s="50">
        <f>SUM(D122:D123)</f>
        <v>9294311821</v>
      </c>
      <c r="E124" s="19"/>
      <c r="F124" s="50">
        <f>SUM(F122:F123)</f>
        <v>8499825496</v>
      </c>
      <c r="G124" s="19"/>
      <c r="H124" s="50">
        <f>SUM(H122:H123)</f>
        <v>3247270964</v>
      </c>
      <c r="I124" s="19"/>
      <c r="J124" s="50">
        <f>SUM(J122:J123)</f>
        <v>3466306582</v>
      </c>
    </row>
    <row r="125" spans="4:10" ht="7.5" customHeight="1">
      <c r="D125" s="19"/>
      <c r="E125" s="19"/>
      <c r="F125" s="19"/>
      <c r="G125" s="19"/>
      <c r="H125" s="19"/>
      <c r="I125" s="19"/>
      <c r="J125" s="19"/>
    </row>
    <row r="126" spans="1:10" ht="15.75" customHeight="1">
      <c r="A126" s="17" t="s">
        <v>56</v>
      </c>
      <c r="D126" s="19">
        <f>+D119-D124</f>
        <v>4102266066</v>
      </c>
      <c r="E126" s="19"/>
      <c r="F126" s="19">
        <f>+F119-F124</f>
        <v>3552679119</v>
      </c>
      <c r="G126" s="19"/>
      <c r="H126" s="19">
        <f>+H119-H124</f>
        <v>1495896383</v>
      </c>
      <c r="I126" s="19"/>
      <c r="J126" s="19">
        <f>+J119-J124</f>
        <v>1581349550</v>
      </c>
    </row>
    <row r="127" spans="1:10" ht="15.75" customHeight="1">
      <c r="A127" s="4" t="s">
        <v>30</v>
      </c>
      <c r="D127" s="18">
        <v>3314568652</v>
      </c>
      <c r="E127" s="19"/>
      <c r="F127" s="18">
        <v>2839192839</v>
      </c>
      <c r="G127" s="19"/>
      <c r="H127" s="18">
        <v>927677837</v>
      </c>
      <c r="I127" s="19"/>
      <c r="J127" s="18">
        <v>952746704</v>
      </c>
    </row>
    <row r="128" spans="4:10" ht="7.5" customHeight="1">
      <c r="D128" s="19"/>
      <c r="E128" s="19"/>
      <c r="F128" s="19"/>
      <c r="G128" s="19"/>
      <c r="H128" s="19"/>
      <c r="I128" s="19"/>
      <c r="J128" s="19"/>
    </row>
    <row r="129" spans="1:10" ht="15.75" customHeight="1">
      <c r="A129" s="17" t="s">
        <v>111</v>
      </c>
      <c r="D129" s="19">
        <f>+D126-D127</f>
        <v>787697414</v>
      </c>
      <c r="E129" s="19"/>
      <c r="F129" s="19">
        <f>+F126-F127</f>
        <v>713486280</v>
      </c>
      <c r="G129" s="19"/>
      <c r="H129" s="19">
        <f>+H126-H127</f>
        <v>568218546</v>
      </c>
      <c r="I129" s="19"/>
      <c r="J129" s="19">
        <f>+J126-J127</f>
        <v>628602846</v>
      </c>
    </row>
    <row r="130" spans="1:10" ht="15.75" customHeight="1">
      <c r="A130" s="4" t="s">
        <v>67</v>
      </c>
      <c r="D130" s="19">
        <v>141632074</v>
      </c>
      <c r="E130" s="19"/>
      <c r="F130" s="19">
        <v>121060789</v>
      </c>
      <c r="G130" s="19"/>
      <c r="H130" s="19">
        <v>29661388</v>
      </c>
      <c r="I130" s="19"/>
      <c r="J130" s="19">
        <v>30231295</v>
      </c>
    </row>
    <row r="131" spans="1:10" ht="15.75" customHeight="1">
      <c r="A131" s="4" t="s">
        <v>68</v>
      </c>
      <c r="D131" s="18">
        <v>-16876830</v>
      </c>
      <c r="E131" s="19"/>
      <c r="F131" s="18">
        <v>-16055013</v>
      </c>
      <c r="G131" s="19"/>
      <c r="H131" s="18">
        <v>-10715145</v>
      </c>
      <c r="I131" s="19"/>
      <c r="J131" s="18">
        <v>-9422005</v>
      </c>
    </row>
    <row r="132" spans="4:10" ht="7.5" customHeight="1">
      <c r="D132" s="19"/>
      <c r="E132" s="19"/>
      <c r="F132" s="19"/>
      <c r="G132" s="19"/>
      <c r="H132" s="19"/>
      <c r="I132" s="19"/>
      <c r="J132" s="19"/>
    </row>
    <row r="133" spans="1:10" ht="15.75" customHeight="1">
      <c r="A133" s="17" t="s">
        <v>69</v>
      </c>
      <c r="B133" s="8">
        <v>15</v>
      </c>
      <c r="D133" s="19">
        <f>SUM(D129:D131)</f>
        <v>912452658</v>
      </c>
      <c r="E133" s="19"/>
      <c r="F133" s="19">
        <f>SUM(F129:F131)</f>
        <v>818492056</v>
      </c>
      <c r="G133" s="19"/>
      <c r="H133" s="19">
        <f>SUM(H129:H131)</f>
        <v>587164789</v>
      </c>
      <c r="I133" s="19"/>
      <c r="J133" s="19">
        <f>SUM(J129:J131)</f>
        <v>649412136</v>
      </c>
    </row>
    <row r="134" spans="1:10" ht="15.75" customHeight="1">
      <c r="A134" s="4" t="s">
        <v>112</v>
      </c>
      <c r="D134" s="19"/>
      <c r="E134" s="19"/>
      <c r="F134" s="19"/>
      <c r="G134" s="19"/>
      <c r="H134" s="19"/>
      <c r="I134" s="19"/>
      <c r="J134" s="19"/>
    </row>
    <row r="135" spans="1:10" ht="15.75" customHeight="1">
      <c r="A135" s="4" t="s">
        <v>121</v>
      </c>
      <c r="D135" s="19">
        <v>-10159045</v>
      </c>
      <c r="E135" s="19"/>
      <c r="F135" s="19">
        <v>46100993</v>
      </c>
      <c r="G135" s="19"/>
      <c r="H135" s="19">
        <v>356043188</v>
      </c>
      <c r="I135" s="19"/>
      <c r="J135" s="19">
        <v>-410827760</v>
      </c>
    </row>
    <row r="136" spans="1:10" ht="15.75" customHeight="1">
      <c r="A136" s="4" t="s">
        <v>126</v>
      </c>
      <c r="D136" s="26" t="s">
        <v>78</v>
      </c>
      <c r="E136" s="19"/>
      <c r="F136" s="18">
        <v>370238808</v>
      </c>
      <c r="G136" s="19"/>
      <c r="H136" s="26" t="s">
        <v>78</v>
      </c>
      <c r="I136" s="19"/>
      <c r="J136" s="18">
        <v>370238808</v>
      </c>
    </row>
    <row r="137" spans="4:10" ht="7.5" customHeight="1">
      <c r="D137" s="19"/>
      <c r="E137" s="19"/>
      <c r="F137" s="19"/>
      <c r="G137" s="19"/>
      <c r="H137" s="19"/>
      <c r="I137" s="19"/>
      <c r="J137" s="19"/>
    </row>
    <row r="138" spans="1:10" ht="15.75" customHeight="1">
      <c r="A138" s="17" t="s">
        <v>175</v>
      </c>
      <c r="D138" s="19">
        <f>SUM(D133:D136)</f>
        <v>902293613</v>
      </c>
      <c r="E138" s="19"/>
      <c r="F138" s="19">
        <f>SUM(F133:F136)</f>
        <v>1234831857</v>
      </c>
      <c r="G138" s="19"/>
      <c r="H138" s="19">
        <f>SUM(H133:H136)</f>
        <v>943207977</v>
      </c>
      <c r="I138" s="19"/>
      <c r="J138" s="19">
        <f>SUM(J133:J136)</f>
        <v>608823184</v>
      </c>
    </row>
    <row r="139" spans="1:10" ht="15.75" customHeight="1">
      <c r="A139" s="4" t="s">
        <v>22</v>
      </c>
      <c r="D139" s="19">
        <v>53997921</v>
      </c>
      <c r="E139" s="19"/>
      <c r="F139" s="19">
        <v>16041298</v>
      </c>
      <c r="G139" s="19"/>
      <c r="H139" s="19">
        <v>99717526</v>
      </c>
      <c r="I139" s="19"/>
      <c r="J139" s="19">
        <v>78728627</v>
      </c>
    </row>
    <row r="140" spans="1:10" ht="15.75" customHeight="1">
      <c r="A140" s="4" t="s">
        <v>23</v>
      </c>
      <c r="D140" s="19">
        <v>-1437971256</v>
      </c>
      <c r="E140" s="19"/>
      <c r="F140" s="19">
        <v>-1222286714</v>
      </c>
      <c r="G140" s="19"/>
      <c r="H140" s="19">
        <v>-652710660</v>
      </c>
      <c r="I140" s="19"/>
      <c r="J140" s="19">
        <v>-678891466</v>
      </c>
    </row>
    <row r="141" spans="1:10" ht="15.75" customHeight="1">
      <c r="A141" s="4" t="s">
        <v>134</v>
      </c>
      <c r="D141" s="18">
        <v>1262557571</v>
      </c>
      <c r="E141" s="19"/>
      <c r="F141" s="18">
        <v>141673777</v>
      </c>
      <c r="G141" s="19"/>
      <c r="H141" s="18">
        <v>213693674</v>
      </c>
      <c r="I141" s="19"/>
      <c r="J141" s="18">
        <v>137349658</v>
      </c>
    </row>
    <row r="142" spans="4:10" ht="6.75" customHeight="1">
      <c r="D142" s="19"/>
      <c r="E142" s="19"/>
      <c r="F142" s="19"/>
      <c r="G142" s="19"/>
      <c r="H142" s="19"/>
      <c r="I142" s="19"/>
      <c r="J142" s="19"/>
    </row>
    <row r="143" spans="1:10" ht="15.75" customHeight="1">
      <c r="A143" s="17" t="s">
        <v>148</v>
      </c>
      <c r="D143" s="24">
        <f>SUM(D138:D141)</f>
        <v>780877849</v>
      </c>
      <c r="E143" s="19"/>
      <c r="F143" s="24">
        <f>SUM(F138:F141)</f>
        <v>170260218</v>
      </c>
      <c r="G143" s="19"/>
      <c r="H143" s="24">
        <f>SUM(H138:H141)</f>
        <v>603908517</v>
      </c>
      <c r="I143" s="19"/>
      <c r="J143" s="24">
        <f>SUM(J138:J141)</f>
        <v>146010003</v>
      </c>
    </row>
    <row r="144" spans="1:10" ht="15.75" customHeight="1">
      <c r="A144" s="4" t="s">
        <v>24</v>
      </c>
      <c r="D144" s="18">
        <v>-258794607</v>
      </c>
      <c r="E144" s="19"/>
      <c r="F144" s="18">
        <v>-40099962</v>
      </c>
      <c r="G144" s="19"/>
      <c r="H144" s="18">
        <v>-105698094</v>
      </c>
      <c r="I144" s="8"/>
      <c r="J144" s="26" t="s">
        <v>78</v>
      </c>
    </row>
    <row r="145" spans="4:10" ht="6" customHeight="1">
      <c r="D145" s="19"/>
      <c r="E145" s="19"/>
      <c r="F145" s="19"/>
      <c r="G145" s="19"/>
      <c r="H145" s="19"/>
      <c r="I145" s="19"/>
      <c r="J145" s="19"/>
    </row>
    <row r="146" spans="1:10" ht="15.75" customHeight="1">
      <c r="A146" s="17" t="s">
        <v>149</v>
      </c>
      <c r="D146" s="19">
        <f>SUM(D143:D144)</f>
        <v>522083242</v>
      </c>
      <c r="E146" s="19"/>
      <c r="F146" s="19">
        <f>SUM(F143:F144)</f>
        <v>130160256</v>
      </c>
      <c r="G146" s="19"/>
      <c r="H146" s="19">
        <f>SUM(H143:H144)</f>
        <v>498210423</v>
      </c>
      <c r="I146" s="19"/>
      <c r="J146" s="19">
        <f>SUM(J143:J144)</f>
        <v>146010003</v>
      </c>
    </row>
    <row r="147" spans="1:10" ht="15.75" customHeight="1">
      <c r="A147" s="4" t="s">
        <v>156</v>
      </c>
      <c r="D147" s="18">
        <v>-23872819</v>
      </c>
      <c r="E147" s="19"/>
      <c r="F147" s="18">
        <v>15849747</v>
      </c>
      <c r="G147" s="19"/>
      <c r="H147" s="26" t="s">
        <v>78</v>
      </c>
      <c r="I147" s="8"/>
      <c r="J147" s="26" t="s">
        <v>78</v>
      </c>
    </row>
    <row r="148" spans="1:10" ht="15.75" customHeight="1" thickBot="1">
      <c r="A148" s="17" t="s">
        <v>147</v>
      </c>
      <c r="D148" s="27">
        <f>SUM(D146:D147)</f>
        <v>498210423</v>
      </c>
      <c r="E148" s="19"/>
      <c r="F148" s="27">
        <f>SUM(F146:F147)</f>
        <v>146010003</v>
      </c>
      <c r="G148" s="24"/>
      <c r="H148" s="27">
        <f>SUM(H146:H147)</f>
        <v>498210423</v>
      </c>
      <c r="I148" s="24"/>
      <c r="J148" s="27">
        <f>SUM(J146:J147)</f>
        <v>146010003</v>
      </c>
    </row>
    <row r="149" spans="4:10" ht="9" customHeight="1" thickTop="1">
      <c r="D149" s="19"/>
      <c r="E149" s="19"/>
      <c r="F149" s="19"/>
      <c r="G149" s="19"/>
      <c r="H149" s="61"/>
      <c r="I149" s="19"/>
      <c r="J149" s="19">
        <f>+F148-J148</f>
        <v>0</v>
      </c>
    </row>
    <row r="150" spans="1:10" ht="15.75" customHeight="1">
      <c r="A150" s="17" t="s">
        <v>157</v>
      </c>
      <c r="B150" s="8">
        <v>16</v>
      </c>
      <c r="D150" s="58"/>
      <c r="E150" s="33"/>
      <c r="F150" s="24"/>
      <c r="G150" s="33"/>
      <c r="H150" s="24"/>
      <c r="I150" s="33"/>
      <c r="J150" s="24"/>
    </row>
    <row r="151" spans="1:10" ht="6" customHeight="1">
      <c r="A151" s="17"/>
      <c r="D151" s="33"/>
      <c r="E151" s="33"/>
      <c r="F151" s="33"/>
      <c r="G151" s="33"/>
      <c r="H151" s="33"/>
      <c r="I151" s="33"/>
      <c r="J151" s="33"/>
    </row>
    <row r="152" spans="1:10" ht="15.75" customHeight="1">
      <c r="A152" s="62" t="s">
        <v>150</v>
      </c>
      <c r="D152" s="33">
        <v>0.1</v>
      </c>
      <c r="E152" s="33"/>
      <c r="F152" s="33">
        <v>-0.01</v>
      </c>
      <c r="G152" s="33"/>
      <c r="H152" s="33">
        <f>D152</f>
        <v>0.1</v>
      </c>
      <c r="I152" s="33"/>
      <c r="J152" s="33">
        <v>-0.01</v>
      </c>
    </row>
    <row r="153" spans="1:10" ht="15.75" customHeight="1">
      <c r="A153" s="62" t="s">
        <v>151</v>
      </c>
      <c r="D153" s="33">
        <v>0.08</v>
      </c>
      <c r="E153" s="33"/>
      <c r="F153" s="38" t="s">
        <v>78</v>
      </c>
      <c r="G153" s="33"/>
      <c r="H153" s="33">
        <f>D153</f>
        <v>0.08</v>
      </c>
      <c r="I153" s="33"/>
      <c r="J153" s="38" t="s">
        <v>78</v>
      </c>
    </row>
    <row r="154" spans="4:10" ht="15.75" customHeight="1">
      <c r="D154" s="33"/>
      <c r="F154" s="33"/>
      <c r="H154" s="33"/>
      <c r="J154" s="33"/>
    </row>
    <row r="155" spans="4:10" ht="15.75" customHeight="1">
      <c r="D155" s="33"/>
      <c r="F155" s="33"/>
      <c r="H155" s="33"/>
      <c r="J155" s="33"/>
    </row>
    <row r="156" spans="4:10" ht="15.75" customHeight="1">
      <c r="D156" s="33"/>
      <c r="F156" s="33"/>
      <c r="H156" s="33"/>
      <c r="J156" s="33"/>
    </row>
    <row r="157" spans="4:10" ht="15.75" customHeight="1">
      <c r="D157" s="33"/>
      <c r="F157" s="33"/>
      <c r="H157" s="33"/>
      <c r="J157" s="33"/>
    </row>
    <row r="158" spans="4:10" ht="15.75" customHeight="1">
      <c r="D158" s="33"/>
      <c r="F158" s="33"/>
      <c r="H158" s="33"/>
      <c r="J158" s="33"/>
    </row>
    <row r="159" spans="4:10" ht="15.75" customHeight="1">
      <c r="D159" s="33"/>
      <c r="F159" s="33"/>
      <c r="H159" s="33"/>
      <c r="J159" s="33"/>
    </row>
    <row r="160" spans="4:10" ht="15.75" customHeight="1">
      <c r="D160" s="33"/>
      <c r="F160" s="33"/>
      <c r="H160" s="33"/>
      <c r="J160" s="33"/>
    </row>
    <row r="161" spans="4:10" ht="26.25" customHeight="1">
      <c r="D161" s="33"/>
      <c r="F161" s="33"/>
      <c r="H161" s="33"/>
      <c r="J161" s="33"/>
    </row>
    <row r="162" spans="1:10" ht="15.75" customHeight="1">
      <c r="A162" s="59" t="str">
        <f>A52</f>
        <v>The accompanying notes on pages 8 to 27 are an integral part of these interim financial statements.</v>
      </c>
      <c r="B162" s="59"/>
      <c r="C162" s="59"/>
      <c r="D162" s="59"/>
      <c r="E162" s="59"/>
      <c r="F162" s="59"/>
      <c r="G162" s="59"/>
      <c r="H162" s="59"/>
      <c r="I162" s="59"/>
      <c r="J162" s="59"/>
    </row>
    <row r="163" ht="15.75" customHeight="1">
      <c r="J163" s="19">
        <v>4</v>
      </c>
    </row>
  </sheetData>
  <mergeCells count="9">
    <mergeCell ref="A162:J162"/>
    <mergeCell ref="H5:J5"/>
    <mergeCell ref="D5:F5"/>
    <mergeCell ref="D58:F58"/>
    <mergeCell ref="H58:J58"/>
    <mergeCell ref="D111:F111"/>
    <mergeCell ref="H111:J111"/>
    <mergeCell ref="A103:B103"/>
    <mergeCell ref="A105:J105"/>
  </mergeCells>
  <printOptions/>
  <pageMargins left="1" right="0.5" top="0.5" bottom="0.4" header="0.49" footer="0.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showZeros="0" workbookViewId="0" topLeftCell="C25">
      <selection activeCell="H16" sqref="H16"/>
    </sheetView>
  </sheetViews>
  <sheetFormatPr defaultColWidth="9.140625" defaultRowHeight="15.75" customHeight="1"/>
  <cols>
    <col min="1" max="1" width="39.7109375" style="4" customWidth="1"/>
    <col min="2" max="2" width="12.28125" style="9" customWidth="1"/>
    <col min="3" max="3" width="0.5625" style="9" customWidth="1"/>
    <col min="4" max="4" width="13.140625" style="9" customWidth="1"/>
    <col min="5" max="5" width="0.42578125" style="9" customWidth="1"/>
    <col min="6" max="6" width="13.421875" style="9" customWidth="1"/>
    <col min="7" max="7" width="0.5625" style="9" customWidth="1"/>
    <col min="8" max="8" width="13.28125" style="9" customWidth="1"/>
    <col min="9" max="9" width="0.5625" style="4" customWidth="1"/>
    <col min="10" max="10" width="13.8515625" style="4" customWidth="1"/>
    <col min="11" max="11" width="0.5625" style="4" customWidth="1"/>
    <col min="12" max="12" width="15.140625" style="4" customWidth="1"/>
    <col min="13" max="13" width="0.5625" style="4" customWidth="1"/>
    <col min="14" max="14" width="11.00390625" style="4" customWidth="1"/>
    <col min="15" max="15" width="0.42578125" style="4" customWidth="1"/>
    <col min="16" max="16" width="15.00390625" style="4" customWidth="1"/>
    <col min="17" max="17" width="0.5625" style="4" customWidth="1"/>
    <col min="18" max="18" width="12.140625" style="4" customWidth="1"/>
    <col min="19" max="19" width="0.42578125" style="4" customWidth="1"/>
    <col min="20" max="20" width="13.421875" style="4" customWidth="1"/>
    <col min="21" max="21" width="13.00390625" style="4" customWidth="1"/>
    <col min="22" max="16384" width="9.140625" style="4" customWidth="1"/>
  </cols>
  <sheetData>
    <row r="1" spans="1:8" ht="15.75" customHeight="1">
      <c r="A1" s="17" t="str">
        <f>'Eng 2-4'!A1</f>
        <v>True Corporation Public Company Limited</v>
      </c>
      <c r="B1" s="11"/>
      <c r="C1" s="11"/>
      <c r="D1" s="11"/>
      <c r="E1" s="11"/>
      <c r="F1" s="11"/>
      <c r="G1" s="11"/>
      <c r="H1" s="11"/>
    </row>
    <row r="2" spans="1:8" ht="15.75" customHeight="1">
      <c r="A2" s="17" t="s">
        <v>52</v>
      </c>
      <c r="B2" s="11"/>
      <c r="C2" s="11"/>
      <c r="D2" s="11"/>
      <c r="E2" s="11"/>
      <c r="F2" s="11"/>
      <c r="G2" s="11"/>
      <c r="H2" s="11"/>
    </row>
    <row r="3" spans="1:20" ht="15.75" customHeight="1">
      <c r="A3" s="5" t="s">
        <v>142</v>
      </c>
      <c r="B3" s="7"/>
      <c r="C3" s="7"/>
      <c r="D3" s="7"/>
      <c r="E3" s="7"/>
      <c r="F3" s="7"/>
      <c r="G3" s="7"/>
      <c r="H3" s="7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8" s="37" customFormat="1" ht="15.75" customHeight="1">
      <c r="A4" s="1"/>
      <c r="B4" s="3"/>
      <c r="C4" s="3"/>
      <c r="D4" s="3"/>
      <c r="E4" s="3"/>
      <c r="F4" s="3"/>
      <c r="G4" s="3"/>
      <c r="H4" s="3"/>
    </row>
    <row r="5" spans="2:20" s="22" customFormat="1" ht="15.75" customHeight="1">
      <c r="B5" s="10" t="s">
        <v>1</v>
      </c>
      <c r="C5" s="10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2:20" s="22" customFormat="1" ht="15.75" customHeight="1">
      <c r="B6" s="36"/>
      <c r="C6" s="36"/>
      <c r="D6" s="45"/>
      <c r="E6" s="45"/>
      <c r="F6" s="45"/>
      <c r="G6" s="45"/>
      <c r="H6" s="45"/>
      <c r="I6" s="45"/>
      <c r="J6" s="45"/>
      <c r="K6" s="45"/>
      <c r="L6" s="13" t="s">
        <v>93</v>
      </c>
      <c r="M6" s="45"/>
      <c r="N6" s="45"/>
      <c r="O6" s="45"/>
      <c r="P6" s="45"/>
      <c r="Q6" s="45"/>
      <c r="R6" s="45"/>
      <c r="S6" s="45"/>
      <c r="T6" s="45"/>
    </row>
    <row r="7" spans="2:20" s="22" customFormat="1" ht="15.75" customHeight="1">
      <c r="B7" s="36"/>
      <c r="C7" s="36"/>
      <c r="D7" s="45"/>
      <c r="E7" s="45"/>
      <c r="F7" s="45"/>
      <c r="G7" s="45"/>
      <c r="H7" s="45"/>
      <c r="I7" s="45"/>
      <c r="J7" s="45"/>
      <c r="K7" s="45"/>
      <c r="L7" s="13" t="s">
        <v>119</v>
      </c>
      <c r="M7" s="45"/>
      <c r="N7" s="45"/>
      <c r="O7" s="45"/>
      <c r="P7" s="45"/>
      <c r="Q7" s="45"/>
      <c r="R7" s="45"/>
      <c r="S7" s="45"/>
      <c r="T7" s="45"/>
    </row>
    <row r="8" spans="2:20" s="22" customFormat="1" ht="15.75" customHeight="1">
      <c r="B8" s="10" t="s">
        <v>79</v>
      </c>
      <c r="C8" s="10"/>
      <c r="D8" s="10"/>
      <c r="E8" s="13"/>
      <c r="F8" s="13"/>
      <c r="G8" s="13"/>
      <c r="H8" s="13"/>
      <c r="I8" s="13"/>
      <c r="J8" s="13" t="s">
        <v>60</v>
      </c>
      <c r="K8" s="13"/>
      <c r="L8" s="13" t="s">
        <v>103</v>
      </c>
      <c r="M8" s="13"/>
      <c r="N8" s="13"/>
      <c r="O8" s="13"/>
      <c r="P8" s="13"/>
      <c r="Q8" s="13"/>
      <c r="R8" s="13" t="s">
        <v>89</v>
      </c>
      <c r="S8" s="13"/>
      <c r="T8" s="13"/>
    </row>
    <row r="9" spans="2:20" s="22" customFormat="1" ht="15.75" customHeight="1">
      <c r="B9" s="13" t="s">
        <v>80</v>
      </c>
      <c r="C9" s="13"/>
      <c r="D9" s="13" t="s">
        <v>82</v>
      </c>
      <c r="E9" s="13"/>
      <c r="F9" s="13" t="s">
        <v>83</v>
      </c>
      <c r="G9" s="13"/>
      <c r="H9" s="13" t="s">
        <v>85</v>
      </c>
      <c r="I9" s="13"/>
      <c r="J9" s="13" t="s">
        <v>86</v>
      </c>
      <c r="K9" s="13"/>
      <c r="L9" s="13" t="s">
        <v>104</v>
      </c>
      <c r="M9" s="13"/>
      <c r="N9" s="13" t="s">
        <v>87</v>
      </c>
      <c r="O9" s="13"/>
      <c r="P9" s="13"/>
      <c r="Q9" s="13"/>
      <c r="R9" s="13" t="s">
        <v>90</v>
      </c>
      <c r="S9" s="13"/>
      <c r="T9" s="13"/>
    </row>
    <row r="10" spans="2:20" s="22" customFormat="1" ht="15.75" customHeight="1">
      <c r="B10" s="13" t="s">
        <v>81</v>
      </c>
      <c r="C10" s="13"/>
      <c r="D10" s="13" t="s">
        <v>81</v>
      </c>
      <c r="E10" s="13"/>
      <c r="F10" s="13" t="s">
        <v>84</v>
      </c>
      <c r="G10" s="13"/>
      <c r="H10" s="13" t="s">
        <v>84</v>
      </c>
      <c r="I10" s="13"/>
      <c r="J10" s="13" t="s">
        <v>61</v>
      </c>
      <c r="K10" s="13"/>
      <c r="L10" s="13" t="s">
        <v>105</v>
      </c>
      <c r="M10" s="13"/>
      <c r="N10" s="13" t="s">
        <v>88</v>
      </c>
      <c r="O10" s="13"/>
      <c r="P10" s="13" t="s">
        <v>15</v>
      </c>
      <c r="Q10" s="13"/>
      <c r="R10" s="13" t="s">
        <v>91</v>
      </c>
      <c r="S10" s="13"/>
      <c r="T10" s="13" t="s">
        <v>62</v>
      </c>
    </row>
    <row r="11" spans="2:20" s="22" customFormat="1" ht="15.75" customHeight="1">
      <c r="B11" s="15" t="s">
        <v>77</v>
      </c>
      <c r="C11" s="36"/>
      <c r="D11" s="15" t="str">
        <f>B11</f>
        <v>Baht </v>
      </c>
      <c r="F11" s="15" t="str">
        <f>D11</f>
        <v>Baht </v>
      </c>
      <c r="H11" s="15" t="str">
        <f>B11</f>
        <v>Baht </v>
      </c>
      <c r="J11" s="15" t="str">
        <f>B11</f>
        <v>Baht </v>
      </c>
      <c r="L11" s="15" t="s">
        <v>76</v>
      </c>
      <c r="N11" s="15" t="s">
        <v>76</v>
      </c>
      <c r="P11" s="15" t="str">
        <f>B11</f>
        <v>Baht </v>
      </c>
      <c r="R11" s="15" t="str">
        <f>B11</f>
        <v>Baht </v>
      </c>
      <c r="T11" s="15" t="str">
        <f>R11</f>
        <v>Baht </v>
      </c>
    </row>
    <row r="12" spans="2:20" s="22" customFormat="1" ht="15.75" customHeight="1">
      <c r="B12" s="36"/>
      <c r="C12" s="36"/>
      <c r="D12" s="36"/>
      <c r="F12" s="36"/>
      <c r="H12" s="36"/>
      <c r="J12" s="36"/>
      <c r="L12" s="36"/>
      <c r="N12" s="36"/>
      <c r="P12" s="36"/>
      <c r="R12" s="36"/>
      <c r="T12" s="36"/>
    </row>
    <row r="13" spans="1:21" ht="15.75" customHeight="1">
      <c r="A13" s="17" t="s">
        <v>143</v>
      </c>
      <c r="B13" s="19">
        <v>6994055190</v>
      </c>
      <c r="C13" s="19"/>
      <c r="D13" s="19">
        <v>33953398340</v>
      </c>
      <c r="E13" s="19"/>
      <c r="F13" s="19">
        <v>11432046462</v>
      </c>
      <c r="G13" s="19"/>
      <c r="H13" s="19">
        <v>-4764910619</v>
      </c>
      <c r="I13" s="23"/>
      <c r="J13" s="23">
        <v>104344130</v>
      </c>
      <c r="K13" s="23"/>
      <c r="L13" s="23">
        <v>-415425</v>
      </c>
      <c r="M13" s="23"/>
      <c r="N13" s="23">
        <v>34880969</v>
      </c>
      <c r="O13" s="23"/>
      <c r="P13" s="23">
        <v>-47669682413</v>
      </c>
      <c r="Q13" s="23"/>
      <c r="R13" s="23">
        <v>223229902</v>
      </c>
      <c r="S13" s="23"/>
      <c r="T13" s="23">
        <f>SUM(B13:R13)</f>
        <v>306946536</v>
      </c>
      <c r="U13" s="23">
        <f>T13-'Eng 2-4'!F101</f>
        <v>0</v>
      </c>
    </row>
    <row r="14" spans="1:21" ht="15.75" customHeight="1">
      <c r="A14" s="4" t="s">
        <v>154</v>
      </c>
      <c r="B14" s="8" t="s">
        <v>78</v>
      </c>
      <c r="C14" s="19"/>
      <c r="D14" s="19">
        <v>30674010</v>
      </c>
      <c r="E14" s="19"/>
      <c r="F14" s="8" t="s">
        <v>78</v>
      </c>
      <c r="G14" s="19"/>
      <c r="H14" s="19">
        <v>-15349986</v>
      </c>
      <c r="I14" s="23"/>
      <c r="J14" s="8" t="s">
        <v>78</v>
      </c>
      <c r="K14" s="23"/>
      <c r="L14" s="8" t="s">
        <v>78</v>
      </c>
      <c r="M14" s="23"/>
      <c r="N14" s="8" t="s">
        <v>78</v>
      </c>
      <c r="O14" s="23"/>
      <c r="P14" s="8" t="s">
        <v>78</v>
      </c>
      <c r="Q14" s="23"/>
      <c r="R14" s="8" t="s">
        <v>78</v>
      </c>
      <c r="S14" s="23"/>
      <c r="T14" s="23">
        <f>SUM(B14:R14)</f>
        <v>15324024</v>
      </c>
      <c r="U14" s="23"/>
    </row>
    <row r="15" spans="1:20" ht="15.75" customHeight="1">
      <c r="A15" s="4" t="s">
        <v>147</v>
      </c>
      <c r="B15" s="8" t="s">
        <v>78</v>
      </c>
      <c r="C15" s="8"/>
      <c r="D15" s="8" t="s">
        <v>78</v>
      </c>
      <c r="E15" s="19"/>
      <c r="F15" s="8" t="s">
        <v>78</v>
      </c>
      <c r="G15" s="19"/>
      <c r="H15" s="8" t="s">
        <v>78</v>
      </c>
      <c r="I15" s="23"/>
      <c r="J15" s="8" t="s">
        <v>78</v>
      </c>
      <c r="K15" s="23"/>
      <c r="L15" s="8" t="s">
        <v>78</v>
      </c>
      <c r="M15" s="23"/>
      <c r="N15" s="8" t="s">
        <v>78</v>
      </c>
      <c r="O15" s="23"/>
      <c r="P15" s="23">
        <f>+'Eng 2-4'!D148</f>
        <v>498210423</v>
      </c>
      <c r="Q15" s="23"/>
      <c r="R15" s="19">
        <v>23872819</v>
      </c>
      <c r="S15" s="23"/>
      <c r="T15" s="19">
        <f>SUM(B15:R15)</f>
        <v>522083242</v>
      </c>
    </row>
    <row r="16" spans="1:20" ht="15.75" customHeight="1">
      <c r="A16" s="4" t="s">
        <v>153</v>
      </c>
      <c r="B16" s="8" t="s">
        <v>78</v>
      </c>
      <c r="C16" s="8"/>
      <c r="D16" s="8" t="s">
        <v>78</v>
      </c>
      <c r="E16" s="19"/>
      <c r="F16" s="8" t="s">
        <v>78</v>
      </c>
      <c r="G16" s="19"/>
      <c r="H16" s="8" t="s">
        <v>78</v>
      </c>
      <c r="I16" s="23"/>
      <c r="J16" s="8" t="s">
        <v>78</v>
      </c>
      <c r="K16" s="23"/>
      <c r="L16" s="8" t="s">
        <v>78</v>
      </c>
      <c r="M16" s="23"/>
      <c r="N16" s="8" t="s">
        <v>78</v>
      </c>
      <c r="O16" s="23"/>
      <c r="P16" s="8" t="s">
        <v>78</v>
      </c>
      <c r="Q16" s="23"/>
      <c r="R16" s="19">
        <v>114566850</v>
      </c>
      <c r="S16" s="23"/>
      <c r="T16" s="19">
        <f>SUM(B16:R16)</f>
        <v>114566850</v>
      </c>
    </row>
    <row r="17" spans="1:20" ht="15.75" customHeight="1">
      <c r="A17" s="4" t="s">
        <v>176</v>
      </c>
      <c r="B17" s="8" t="s">
        <v>78</v>
      </c>
      <c r="C17" s="8"/>
      <c r="D17" s="8" t="s">
        <v>78</v>
      </c>
      <c r="E17" s="19"/>
      <c r="F17" s="8" t="s">
        <v>78</v>
      </c>
      <c r="G17" s="19"/>
      <c r="H17" s="8" t="s">
        <v>78</v>
      </c>
      <c r="I17" s="23"/>
      <c r="J17" s="8" t="s">
        <v>78</v>
      </c>
      <c r="K17" s="23"/>
      <c r="L17" s="8" t="s">
        <v>78</v>
      </c>
      <c r="M17" s="23"/>
      <c r="N17" s="8" t="s">
        <v>78</v>
      </c>
      <c r="O17" s="23"/>
      <c r="P17" s="8" t="s">
        <v>78</v>
      </c>
      <c r="Q17" s="23"/>
      <c r="R17" s="19">
        <v>54487830</v>
      </c>
      <c r="S17" s="23"/>
      <c r="T17" s="19">
        <f>SUM(B17:R17)</f>
        <v>54487830</v>
      </c>
    </row>
    <row r="18" spans="1:21" ht="15.75" customHeight="1" thickBot="1">
      <c r="A18" s="17" t="s">
        <v>144</v>
      </c>
      <c r="B18" s="28">
        <f>SUM(B13:B17)</f>
        <v>6994055190</v>
      </c>
      <c r="C18" s="24"/>
      <c r="D18" s="28">
        <f aca="true" t="shared" si="0" ref="D18:L18">SUM(D13:D17)</f>
        <v>33984072350</v>
      </c>
      <c r="E18" s="24">
        <f t="shared" si="0"/>
        <v>0</v>
      </c>
      <c r="F18" s="28">
        <f t="shared" si="0"/>
        <v>11432046462</v>
      </c>
      <c r="G18" s="24">
        <f t="shared" si="0"/>
        <v>0</v>
      </c>
      <c r="H18" s="28">
        <f t="shared" si="0"/>
        <v>-4780260605</v>
      </c>
      <c r="I18" s="24">
        <f t="shared" si="0"/>
        <v>0</v>
      </c>
      <c r="J18" s="28">
        <f t="shared" si="0"/>
        <v>104344130</v>
      </c>
      <c r="K18" s="24">
        <f t="shared" si="0"/>
        <v>0</v>
      </c>
      <c r="L18" s="28">
        <f t="shared" si="0"/>
        <v>-415425</v>
      </c>
      <c r="M18" s="24"/>
      <c r="N18" s="28">
        <f>SUM(N13:N17)</f>
        <v>34880969</v>
      </c>
      <c r="O18" s="24"/>
      <c r="P18" s="28">
        <f>SUM(P13:P17)</f>
        <v>-47171471990</v>
      </c>
      <c r="Q18" s="24">
        <f>SUM(Q13:Q17)</f>
        <v>0</v>
      </c>
      <c r="R18" s="28">
        <f>SUM(R13:R17)</f>
        <v>416157401</v>
      </c>
      <c r="S18" s="24">
        <f>SUM(S13:S17)</f>
        <v>0</v>
      </c>
      <c r="T18" s="28">
        <f>SUM(T13:T17)</f>
        <v>1013408482</v>
      </c>
      <c r="U18" s="23">
        <f>T18-'Eng 2-4'!D101</f>
        <v>0</v>
      </c>
    </row>
    <row r="19" spans="1:20" ht="15.75" customHeight="1" thickTop="1">
      <c r="A19" s="17"/>
      <c r="B19" s="24">
        <f>B18-'Eng 2-4'!D85</f>
        <v>0</v>
      </c>
      <c r="C19" s="24"/>
      <c r="D19" s="24">
        <f>D18-'Eng 2-4'!D86</f>
        <v>0</v>
      </c>
      <c r="E19" s="33"/>
      <c r="F19" s="24">
        <f>F18-'Eng 2-4'!D88</f>
        <v>0</v>
      </c>
      <c r="G19" s="33"/>
      <c r="H19" s="24">
        <f>H18-'Eng 2-4'!D90-'Eng 2-4'!D91</f>
        <v>0</v>
      </c>
      <c r="I19" s="33"/>
      <c r="J19" s="24">
        <f>J18-'Eng 2-4'!D92</f>
        <v>0</v>
      </c>
      <c r="K19" s="33"/>
      <c r="L19" s="24">
        <f>L18-'Eng 2-4'!D95</f>
        <v>0</v>
      </c>
      <c r="M19" s="33"/>
      <c r="N19" s="24">
        <f>N18-'Eng 2-4'!D97</f>
        <v>0</v>
      </c>
      <c r="O19" s="33"/>
      <c r="P19" s="24">
        <f>P18-'Eng 2-4'!D98</f>
        <v>0</v>
      </c>
      <c r="Q19" s="33"/>
      <c r="R19" s="24">
        <f>R18-'Eng 2-4'!D100</f>
        <v>0</v>
      </c>
      <c r="S19" s="33"/>
      <c r="T19" s="24"/>
    </row>
    <row r="20" spans="1:20" ht="15.75" customHeight="1">
      <c r="A20" s="17" t="s">
        <v>125</v>
      </c>
      <c r="B20" s="19">
        <v>6994654860</v>
      </c>
      <c r="C20" s="19"/>
      <c r="D20" s="19">
        <v>33930617280</v>
      </c>
      <c r="E20" s="19"/>
      <c r="F20" s="19">
        <v>11432046462</v>
      </c>
      <c r="G20" s="19"/>
      <c r="H20" s="19">
        <v>-4753804410</v>
      </c>
      <c r="I20" s="23"/>
      <c r="J20" s="23">
        <v>104344130</v>
      </c>
      <c r="K20" s="23"/>
      <c r="L20" s="23">
        <v>24622475</v>
      </c>
      <c r="M20" s="23"/>
      <c r="N20" s="23">
        <v>34880969</v>
      </c>
      <c r="O20" s="23"/>
      <c r="P20" s="23">
        <v>-43400744787</v>
      </c>
      <c r="Q20" s="23"/>
      <c r="R20" s="23">
        <v>370935332</v>
      </c>
      <c r="S20" s="23"/>
      <c r="T20" s="23">
        <f>SUM(B20:R20)</f>
        <v>4737552311</v>
      </c>
    </row>
    <row r="21" spans="1:20" ht="15.75" customHeight="1">
      <c r="A21" s="4" t="s">
        <v>158</v>
      </c>
      <c r="B21" s="8" t="s">
        <v>78</v>
      </c>
      <c r="C21" s="19"/>
      <c r="D21" s="19">
        <v>17350650</v>
      </c>
      <c r="E21" s="19"/>
      <c r="F21" s="8" t="s">
        <v>78</v>
      </c>
      <c r="G21" s="19"/>
      <c r="H21" s="19">
        <v>-8328312</v>
      </c>
      <c r="I21" s="23"/>
      <c r="J21" s="8" t="s">
        <v>78</v>
      </c>
      <c r="K21" s="23"/>
      <c r="L21" s="8" t="s">
        <v>78</v>
      </c>
      <c r="M21" s="23"/>
      <c r="N21" s="8" t="s">
        <v>78</v>
      </c>
      <c r="O21" s="23"/>
      <c r="P21" s="8" t="s">
        <v>78</v>
      </c>
      <c r="Q21" s="23"/>
      <c r="R21" s="8" t="s">
        <v>78</v>
      </c>
      <c r="S21" s="23"/>
      <c r="T21" s="23">
        <f>SUM(B21:R21)</f>
        <v>9022338</v>
      </c>
    </row>
    <row r="22" spans="1:20" ht="15.75" customHeight="1">
      <c r="A22" s="4" t="s">
        <v>170</v>
      </c>
      <c r="B22" s="19"/>
      <c r="C22" s="19"/>
      <c r="D22" s="19"/>
      <c r="E22" s="19"/>
      <c r="F22" s="19"/>
      <c r="G22" s="19"/>
      <c r="H22" s="19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5.75" customHeight="1">
      <c r="A23" s="4" t="s">
        <v>102</v>
      </c>
      <c r="B23" s="19"/>
      <c r="C23" s="19"/>
      <c r="D23" s="19"/>
      <c r="E23" s="19"/>
      <c r="F23" s="19"/>
      <c r="G23" s="19"/>
      <c r="H23" s="19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5.75" customHeight="1">
      <c r="A24" s="4" t="s">
        <v>97</v>
      </c>
      <c r="B24" s="8" t="s">
        <v>78</v>
      </c>
      <c r="C24" s="8"/>
      <c r="D24" s="8" t="s">
        <v>78</v>
      </c>
      <c r="E24" s="19"/>
      <c r="F24" s="8" t="s">
        <v>78</v>
      </c>
      <c r="G24" s="19"/>
      <c r="H24" s="8" t="s">
        <v>78</v>
      </c>
      <c r="I24" s="23"/>
      <c r="J24" s="8" t="s">
        <v>78</v>
      </c>
      <c r="K24" s="23"/>
      <c r="L24" s="23">
        <v>-9172300</v>
      </c>
      <c r="M24" s="23"/>
      <c r="N24" s="8" t="s">
        <v>78</v>
      </c>
      <c r="O24" s="23"/>
      <c r="P24" s="8" t="s">
        <v>78</v>
      </c>
      <c r="Q24" s="23"/>
      <c r="R24" s="8" t="s">
        <v>78</v>
      </c>
      <c r="S24" s="23"/>
      <c r="T24" s="23">
        <f>SUM(B24:R24)</f>
        <v>-9172300</v>
      </c>
    </row>
    <row r="25" spans="1:20" ht="15.75" customHeight="1">
      <c r="A25" s="4" t="s">
        <v>147</v>
      </c>
      <c r="B25" s="8" t="s">
        <v>78</v>
      </c>
      <c r="C25" s="8"/>
      <c r="D25" s="8" t="s">
        <v>78</v>
      </c>
      <c r="E25" s="19"/>
      <c r="F25" s="8" t="s">
        <v>78</v>
      </c>
      <c r="G25" s="19"/>
      <c r="H25" s="8" t="s">
        <v>78</v>
      </c>
      <c r="I25" s="23"/>
      <c r="J25" s="8" t="s">
        <v>78</v>
      </c>
      <c r="K25" s="23"/>
      <c r="L25" s="8" t="s">
        <v>78</v>
      </c>
      <c r="M25" s="23"/>
      <c r="N25" s="8" t="s">
        <v>78</v>
      </c>
      <c r="O25" s="23"/>
      <c r="P25" s="23">
        <f>+'Eng 2-4'!F148</f>
        <v>146010003</v>
      </c>
      <c r="Q25" s="23"/>
      <c r="R25" s="46">
        <f>-'Eng 2-4'!F147</f>
        <v>-15849747</v>
      </c>
      <c r="S25" s="23"/>
      <c r="T25" s="23">
        <f>SUM(B25:R25)</f>
        <v>130160256</v>
      </c>
    </row>
    <row r="26" spans="1:21" ht="15.75" customHeight="1" thickBot="1">
      <c r="A26" s="17" t="s">
        <v>145</v>
      </c>
      <c r="B26" s="28">
        <f>SUM(B20:B25)</f>
        <v>6994654860</v>
      </c>
      <c r="C26" s="24"/>
      <c r="D26" s="28">
        <f aca="true" t="shared" si="1" ref="D26:L26">SUM(D20:D25)</f>
        <v>33947967930</v>
      </c>
      <c r="E26" s="24">
        <f t="shared" si="1"/>
        <v>0</v>
      </c>
      <c r="F26" s="28">
        <f t="shared" si="1"/>
        <v>11432046462</v>
      </c>
      <c r="G26" s="24">
        <f t="shared" si="1"/>
        <v>0</v>
      </c>
      <c r="H26" s="28">
        <f t="shared" si="1"/>
        <v>-4762132722</v>
      </c>
      <c r="I26" s="24">
        <f t="shared" si="1"/>
        <v>0</v>
      </c>
      <c r="J26" s="28">
        <f t="shared" si="1"/>
        <v>104344130</v>
      </c>
      <c r="K26" s="24">
        <f t="shared" si="1"/>
        <v>0</v>
      </c>
      <c r="L26" s="28">
        <f t="shared" si="1"/>
        <v>15450175</v>
      </c>
      <c r="M26" s="24"/>
      <c r="N26" s="28">
        <f>SUM(N20:N25)</f>
        <v>34880969</v>
      </c>
      <c r="O26" s="24"/>
      <c r="P26" s="28">
        <f>SUM(P20:P25)</f>
        <v>-43254734784</v>
      </c>
      <c r="Q26" s="24">
        <f>SUM(Q20:Q25)</f>
        <v>0</v>
      </c>
      <c r="R26" s="28">
        <f>SUM(R20:R25)</f>
        <v>355085585</v>
      </c>
      <c r="S26" s="24">
        <f>SUM(S20:S25)</f>
        <v>0</v>
      </c>
      <c r="T26" s="28">
        <f>SUM(T20:T25)</f>
        <v>4867562605</v>
      </c>
      <c r="U26" s="23">
        <f>+T26-4867562605</f>
        <v>0</v>
      </c>
    </row>
    <row r="27" spans="1:20" ht="15.75" customHeight="1" thickTop="1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ht="15.75" customHeight="1">
      <c r="A28" s="17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ht="15.75" customHeight="1">
      <c r="A29" s="1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ht="15.75" customHeight="1">
      <c r="A30" s="17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ht="15.75" customHeight="1">
      <c r="A31" s="17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ht="15.75" customHeight="1">
      <c r="A32" s="17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ht="15.75" customHeight="1">
      <c r="A33" s="17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ht="15.75" customHeight="1">
      <c r="A34" s="17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ht="15.75" customHeight="1">
      <c r="A35" s="17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ht="15.75" customHeight="1">
      <c r="A36" s="17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ht="15.75" customHeight="1">
      <c r="A37" s="17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ht="15.75" customHeight="1">
      <c r="A38" s="17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ht="15.75" customHeight="1">
      <c r="A39" s="1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ht="15.75" customHeight="1">
      <c r="A40" s="17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ht="34.5" customHeight="1">
      <c r="A41" s="17"/>
      <c r="B41" s="33"/>
      <c r="C41" s="33"/>
      <c r="D41" s="8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15.75" customHeight="1">
      <c r="A42" s="42" t="str">
        <f>+'Eng 2-4'!A162:J162</f>
        <v>The accompanying notes on pages 8 to 27 are an integral part of these interim financial statements.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4"/>
      <c r="P42" s="34"/>
      <c r="Q42" s="34"/>
      <c r="R42" s="34"/>
      <c r="S42" s="34"/>
      <c r="T42" s="34"/>
    </row>
    <row r="43" ht="15.75" customHeight="1">
      <c r="T43" s="43" t="s">
        <v>146</v>
      </c>
    </row>
  </sheetData>
  <mergeCells count="3">
    <mergeCell ref="B5:T5"/>
    <mergeCell ref="B8:D8"/>
    <mergeCell ref="A42:N42"/>
  </mergeCells>
  <printOptions/>
  <pageMargins left="1" right="0.5" top="0.5" bottom="0.4" header="0.49" footer="0.4"/>
  <pageSetup fitToHeight="2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showZeros="0" workbookViewId="0" topLeftCell="A28">
      <selection activeCell="A33" sqref="A33"/>
    </sheetView>
  </sheetViews>
  <sheetFormatPr defaultColWidth="9.140625" defaultRowHeight="15.75" customHeight="1"/>
  <cols>
    <col min="1" max="1" width="37.8515625" style="4" customWidth="1"/>
    <col min="2" max="2" width="3.8515625" style="22" customWidth="1"/>
    <col min="3" max="3" width="0.85546875" style="22" customWidth="1"/>
    <col min="4" max="4" width="3.57421875" style="9" customWidth="1"/>
    <col min="5" max="5" width="0.9921875" style="9" customWidth="1"/>
    <col min="6" max="6" width="13.140625" style="9" customWidth="1"/>
    <col min="7" max="7" width="0.9921875" style="9" customWidth="1"/>
    <col min="8" max="8" width="14.00390625" style="9" customWidth="1"/>
    <col min="9" max="9" width="0.85546875" style="9" customWidth="1"/>
    <col min="10" max="10" width="14.57421875" style="9" customWidth="1"/>
    <col min="11" max="11" width="0.9921875" style="4" customWidth="1"/>
    <col min="12" max="12" width="16.140625" style="4" customWidth="1"/>
    <col min="13" max="13" width="0.85546875" style="4" customWidth="1"/>
    <col min="14" max="14" width="15.8515625" style="4" customWidth="1"/>
    <col min="15" max="15" width="0.85546875" style="4" customWidth="1"/>
    <col min="16" max="16" width="15.7109375" style="4" customWidth="1"/>
    <col min="17" max="17" width="0.85546875" style="4" customWidth="1"/>
    <col min="18" max="18" width="13.140625" style="4" customWidth="1"/>
    <col min="19" max="19" width="0.9921875" style="4" customWidth="1"/>
    <col min="20" max="20" width="14.8515625" style="4" customWidth="1"/>
    <col min="21" max="21" width="0.85546875" style="4" customWidth="1"/>
    <col min="22" max="22" width="15.00390625" style="4" customWidth="1"/>
    <col min="23" max="23" width="13.00390625" style="4" customWidth="1"/>
    <col min="24" max="16384" width="9.140625" style="4" customWidth="1"/>
  </cols>
  <sheetData>
    <row r="1" spans="1:22" ht="15.75" customHeight="1">
      <c r="A1" s="17" t="str">
        <f>'Eng 2-4'!A1</f>
        <v>True Corporation Public Company Limited</v>
      </c>
      <c r="B1" s="13"/>
      <c r="C1" s="13"/>
      <c r="D1" s="11"/>
      <c r="E1" s="1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ht="15.75" customHeight="1">
      <c r="A2" s="17" t="s">
        <v>187</v>
      </c>
      <c r="B2" s="13"/>
      <c r="C2" s="13"/>
      <c r="D2" s="11"/>
      <c r="E2" s="11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ht="15.75" customHeight="1">
      <c r="A3" s="5" t="str">
        <f>'Eng 5'!A3</f>
        <v>For the three-month periods ended 31 March 2006 and 2005</v>
      </c>
      <c r="B3" s="15"/>
      <c r="C3" s="15"/>
      <c r="D3" s="7"/>
      <c r="E3" s="7"/>
      <c r="F3" s="34"/>
      <c r="G3" s="34"/>
      <c r="H3" s="34"/>
      <c r="I3" s="34"/>
      <c r="J3" s="34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ht="15.75" customHeight="1">
      <c r="A4" s="1"/>
      <c r="B4" s="36"/>
      <c r="C4" s="36"/>
      <c r="D4" s="3"/>
      <c r="E4" s="3"/>
      <c r="F4" s="33"/>
      <c r="G4" s="33"/>
      <c r="H4" s="33"/>
      <c r="I4" s="33"/>
      <c r="J4" s="33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4:22" s="22" customFormat="1" ht="15.75" customHeight="1">
      <c r="D5" s="36"/>
      <c r="E5" s="36"/>
      <c r="F5" s="10" t="s">
        <v>2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4:22" s="22" customFormat="1" ht="15.75" customHeight="1"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13" t="s">
        <v>93</v>
      </c>
      <c r="Q6" s="36"/>
      <c r="R6" s="36"/>
      <c r="S6" s="36"/>
      <c r="T6" s="36"/>
      <c r="U6" s="36"/>
      <c r="V6" s="36"/>
    </row>
    <row r="7" spans="4:22" s="22" customFormat="1" ht="15.75" customHeight="1"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3" t="s">
        <v>119</v>
      </c>
      <c r="Q7" s="36"/>
      <c r="R7" s="36"/>
      <c r="S7" s="36"/>
      <c r="T7" s="36"/>
      <c r="U7" s="36"/>
      <c r="V7" s="36"/>
    </row>
    <row r="8" spans="6:22" s="22" customFormat="1" ht="15.75" customHeight="1">
      <c r="F8" s="10" t="s">
        <v>79</v>
      </c>
      <c r="G8" s="10"/>
      <c r="H8" s="10"/>
      <c r="I8" s="13"/>
      <c r="J8" s="13"/>
      <c r="K8" s="13"/>
      <c r="L8" s="13"/>
      <c r="M8" s="13"/>
      <c r="N8" s="13" t="s">
        <v>60</v>
      </c>
      <c r="O8" s="13"/>
      <c r="P8" s="13" t="s">
        <v>103</v>
      </c>
      <c r="Q8" s="13"/>
      <c r="R8" s="13"/>
      <c r="S8" s="13"/>
      <c r="T8" s="13"/>
      <c r="U8" s="13"/>
      <c r="V8" s="13"/>
    </row>
    <row r="9" spans="6:22" s="22" customFormat="1" ht="15.75" customHeight="1">
      <c r="F9" s="13" t="s">
        <v>80</v>
      </c>
      <c r="G9" s="13"/>
      <c r="H9" s="13" t="s">
        <v>82</v>
      </c>
      <c r="I9" s="13"/>
      <c r="J9" s="13" t="s">
        <v>83</v>
      </c>
      <c r="K9" s="13"/>
      <c r="L9" s="13" t="s">
        <v>85</v>
      </c>
      <c r="M9" s="13"/>
      <c r="N9" s="13" t="s">
        <v>86</v>
      </c>
      <c r="O9" s="13"/>
      <c r="P9" s="13" t="s">
        <v>104</v>
      </c>
      <c r="Q9" s="13"/>
      <c r="R9" s="13" t="s">
        <v>87</v>
      </c>
      <c r="S9" s="13"/>
      <c r="T9" s="13"/>
      <c r="U9" s="13"/>
      <c r="V9" s="13"/>
    </row>
    <row r="10" spans="4:22" s="22" customFormat="1" ht="15.75" customHeight="1">
      <c r="D10" s="38"/>
      <c r="F10" s="13" t="s">
        <v>81</v>
      </c>
      <c r="G10" s="13"/>
      <c r="H10" s="13" t="s">
        <v>81</v>
      </c>
      <c r="I10" s="13"/>
      <c r="J10" s="13" t="s">
        <v>84</v>
      </c>
      <c r="K10" s="13"/>
      <c r="L10" s="13" t="s">
        <v>84</v>
      </c>
      <c r="M10" s="13"/>
      <c r="N10" s="13" t="s">
        <v>61</v>
      </c>
      <c r="O10" s="13"/>
      <c r="P10" s="13" t="s">
        <v>105</v>
      </c>
      <c r="Q10" s="13"/>
      <c r="R10" s="13" t="s">
        <v>88</v>
      </c>
      <c r="S10" s="13"/>
      <c r="T10" s="13" t="s">
        <v>15</v>
      </c>
      <c r="U10" s="13"/>
      <c r="V10" s="13" t="s">
        <v>62</v>
      </c>
    </row>
    <row r="11" spans="4:22" s="22" customFormat="1" ht="15.75" customHeight="1">
      <c r="D11" s="36"/>
      <c r="E11" s="36"/>
      <c r="F11" s="15" t="s">
        <v>77</v>
      </c>
      <c r="H11" s="15" t="str">
        <f>F11</f>
        <v>Baht </v>
      </c>
      <c r="J11" s="15" t="str">
        <f>H11</f>
        <v>Baht </v>
      </c>
      <c r="L11" s="15" t="str">
        <f>J11</f>
        <v>Baht </v>
      </c>
      <c r="N11" s="15" t="s">
        <v>76</v>
      </c>
      <c r="O11" s="13"/>
      <c r="P11" s="15" t="s">
        <v>76</v>
      </c>
      <c r="R11" s="15" t="str">
        <f>L11</f>
        <v>Baht </v>
      </c>
      <c r="T11" s="15" t="str">
        <f>R11</f>
        <v>Baht </v>
      </c>
      <c r="V11" s="15" t="str">
        <f>T11</f>
        <v>Baht </v>
      </c>
    </row>
    <row r="12" spans="4:22" s="22" customFormat="1" ht="15.75" customHeight="1">
      <c r="D12" s="36"/>
      <c r="E12" s="36"/>
      <c r="F12" s="36"/>
      <c r="H12" s="36"/>
      <c r="J12" s="36"/>
      <c r="L12" s="36"/>
      <c r="N12" s="36"/>
      <c r="O12" s="13"/>
      <c r="P12" s="36"/>
      <c r="R12" s="36"/>
      <c r="T12" s="36"/>
      <c r="V12" s="36"/>
    </row>
    <row r="13" spans="1:23" ht="15.75" customHeight="1">
      <c r="A13" s="17" t="s">
        <v>143</v>
      </c>
      <c r="B13" s="4"/>
      <c r="C13" s="4"/>
      <c r="D13" s="38"/>
      <c r="E13" s="22"/>
      <c r="F13" s="19">
        <f>'Eng 5'!B13</f>
        <v>6994055190</v>
      </c>
      <c r="G13" s="19"/>
      <c r="H13" s="19">
        <f>'Eng 5'!D13</f>
        <v>33953398340</v>
      </c>
      <c r="I13" s="19"/>
      <c r="J13" s="19">
        <f>'Eng 5'!F13</f>
        <v>11432046462</v>
      </c>
      <c r="K13" s="19"/>
      <c r="L13" s="19">
        <f>'Eng 5'!H13</f>
        <v>-4764910619</v>
      </c>
      <c r="M13" s="23"/>
      <c r="N13" s="19">
        <f>'Eng 5'!J13</f>
        <v>104344130</v>
      </c>
      <c r="P13" s="19">
        <f>'Eng 5'!L13</f>
        <v>-415425</v>
      </c>
      <c r="Q13" s="23"/>
      <c r="R13" s="19">
        <f>'Eng 5'!N13</f>
        <v>34880969</v>
      </c>
      <c r="S13" s="23"/>
      <c r="T13" s="19">
        <f>'Eng 5'!P13</f>
        <v>-47669682413</v>
      </c>
      <c r="V13" s="23">
        <f>SUM(F13:T13)</f>
        <v>83716634</v>
      </c>
      <c r="W13" s="23">
        <f>+V13-'Eng 2-4'!J101</f>
        <v>0</v>
      </c>
    </row>
    <row r="14" spans="1:23" ht="15.75" customHeight="1">
      <c r="A14" s="4" t="s">
        <v>155</v>
      </c>
      <c r="B14" s="4"/>
      <c r="C14" s="4"/>
      <c r="D14" s="38"/>
      <c r="E14" s="22"/>
      <c r="F14" s="8" t="s">
        <v>78</v>
      </c>
      <c r="G14" s="19"/>
      <c r="H14" s="19">
        <f>'Eng 5'!D14</f>
        <v>30674010</v>
      </c>
      <c r="I14" s="19"/>
      <c r="J14" s="8" t="s">
        <v>78</v>
      </c>
      <c r="K14" s="19"/>
      <c r="L14" s="19">
        <f>'Eng 5'!H14</f>
        <v>-15349986</v>
      </c>
      <c r="M14" s="23"/>
      <c r="N14" s="8" t="s">
        <v>78</v>
      </c>
      <c r="P14" s="8" t="s">
        <v>78</v>
      </c>
      <c r="R14" s="8" t="s">
        <v>78</v>
      </c>
      <c r="T14" s="8" t="s">
        <v>78</v>
      </c>
      <c r="V14" s="23">
        <f>SUM(F14:T14)</f>
        <v>15324024</v>
      </c>
      <c r="W14" s="23"/>
    </row>
    <row r="15" spans="1:23" ht="15.75" customHeight="1">
      <c r="A15" s="39" t="s">
        <v>147</v>
      </c>
      <c r="B15" s="4"/>
      <c r="C15" s="4"/>
      <c r="D15" s="38"/>
      <c r="E15" s="22"/>
      <c r="F15" s="26" t="s">
        <v>78</v>
      </c>
      <c r="H15" s="26" t="s">
        <v>78</v>
      </c>
      <c r="J15" s="26" t="s">
        <v>78</v>
      </c>
      <c r="K15" s="9"/>
      <c r="L15" s="26" t="s">
        <v>78</v>
      </c>
      <c r="N15" s="26" t="s">
        <v>78</v>
      </c>
      <c r="P15" s="26" t="s">
        <v>78</v>
      </c>
      <c r="Q15" s="37"/>
      <c r="R15" s="26" t="s">
        <v>78</v>
      </c>
      <c r="T15" s="19">
        <f>'Eng 2-4'!H148</f>
        <v>498210423</v>
      </c>
      <c r="V15" s="23">
        <f>SUM(F15:T15)</f>
        <v>498210423</v>
      </c>
      <c r="W15" s="23"/>
    </row>
    <row r="16" spans="1:23" ht="15.75" customHeight="1" thickBot="1">
      <c r="A16" s="17" t="s">
        <v>144</v>
      </c>
      <c r="D16" s="33"/>
      <c r="F16" s="28">
        <f aca="true" t="shared" si="0" ref="F16:L16">SUM(F13:F15)</f>
        <v>6994055190</v>
      </c>
      <c r="G16" s="24">
        <f t="shared" si="0"/>
        <v>0</v>
      </c>
      <c r="H16" s="28">
        <f t="shared" si="0"/>
        <v>33984072350</v>
      </c>
      <c r="I16" s="24">
        <f t="shared" si="0"/>
        <v>0</v>
      </c>
      <c r="J16" s="28">
        <f t="shared" si="0"/>
        <v>11432046462</v>
      </c>
      <c r="K16" s="24">
        <f t="shared" si="0"/>
        <v>0</v>
      </c>
      <c r="L16" s="28">
        <f t="shared" si="0"/>
        <v>-4780260605</v>
      </c>
      <c r="M16" s="24"/>
      <c r="N16" s="28">
        <f>SUM(N13:N15)</f>
        <v>104344130</v>
      </c>
      <c r="O16" s="24"/>
      <c r="P16" s="28">
        <f aca="true" t="shared" si="1" ref="P16:V16">SUM(P13:P15)</f>
        <v>-415425</v>
      </c>
      <c r="Q16" s="24">
        <f t="shared" si="1"/>
        <v>0</v>
      </c>
      <c r="R16" s="28">
        <f t="shared" si="1"/>
        <v>34880969</v>
      </c>
      <c r="S16" s="24">
        <f t="shared" si="1"/>
        <v>0</v>
      </c>
      <c r="T16" s="28">
        <f t="shared" si="1"/>
        <v>-47171471990</v>
      </c>
      <c r="U16" s="24">
        <f t="shared" si="1"/>
        <v>0</v>
      </c>
      <c r="V16" s="28">
        <f t="shared" si="1"/>
        <v>597251081</v>
      </c>
      <c r="W16" s="23">
        <f>V16-'Eng 2-4'!H101</f>
        <v>0</v>
      </c>
    </row>
    <row r="17" spans="4:22" ht="15.75" customHeight="1" thickTop="1">
      <c r="D17" s="33"/>
      <c r="E17" s="33"/>
      <c r="F17" s="40">
        <f>F16-'Eng 2-4'!H85</f>
        <v>0</v>
      </c>
      <c r="G17" s="33"/>
      <c r="H17" s="40">
        <f>H16-'Eng 2-4'!H86</f>
        <v>0</v>
      </c>
      <c r="I17" s="33"/>
      <c r="J17" s="40">
        <f>J16-'Eng 2-4'!H88</f>
        <v>0</v>
      </c>
      <c r="K17" s="37"/>
      <c r="L17" s="40">
        <f>L16-'Eng 2-4'!H90-'Eng 2-4'!H91</f>
        <v>0</v>
      </c>
      <c r="M17" s="37"/>
      <c r="N17" s="40">
        <f>N16-'Eng 2-4'!H92</f>
        <v>0</v>
      </c>
      <c r="O17" s="37"/>
      <c r="P17" s="40">
        <f>P16-'Eng 2-4'!H95</f>
        <v>0</v>
      </c>
      <c r="Q17" s="37"/>
      <c r="R17" s="40">
        <f>R16-'Eng 2-4'!H97</f>
        <v>0</v>
      </c>
      <c r="S17" s="37"/>
      <c r="T17" s="40">
        <f>T16-'Eng 2-4'!H98</f>
        <v>0</v>
      </c>
      <c r="U17" s="37"/>
      <c r="V17" s="41"/>
    </row>
    <row r="18" spans="4:22" ht="15.75" customHeight="1">
      <c r="D18" s="33"/>
      <c r="E18" s="33"/>
      <c r="F18" s="33"/>
      <c r="G18" s="33"/>
      <c r="H18" s="33"/>
      <c r="I18" s="33"/>
      <c r="J18" s="33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.75" customHeight="1">
      <c r="A19" s="17" t="s">
        <v>125</v>
      </c>
      <c r="D19" s="4"/>
      <c r="E19" s="4"/>
      <c r="F19" s="19">
        <f>'Eng 5'!B20</f>
        <v>6994654860</v>
      </c>
      <c r="G19" s="19"/>
      <c r="H19" s="19">
        <f>'Eng 5'!D20</f>
        <v>33930617280</v>
      </c>
      <c r="I19" s="19"/>
      <c r="J19" s="19">
        <f>'Eng 5'!F20</f>
        <v>11432046462</v>
      </c>
      <c r="K19" s="19"/>
      <c r="L19" s="19">
        <f>'Eng 5'!H20</f>
        <v>-4753804410</v>
      </c>
      <c r="M19" s="23"/>
      <c r="N19" s="19">
        <f>'Eng 5'!J20</f>
        <v>104344130</v>
      </c>
      <c r="O19" s="23"/>
      <c r="P19" s="19">
        <f>'Eng 5'!L20</f>
        <v>24622475</v>
      </c>
      <c r="Q19" s="23"/>
      <c r="R19" s="19">
        <f>'Eng 5'!N20</f>
        <v>34880969</v>
      </c>
      <c r="S19" s="23"/>
      <c r="T19" s="19">
        <f>'Eng 5'!P20</f>
        <v>-43400744787</v>
      </c>
      <c r="V19" s="23">
        <f>SUM(F19:T19)</f>
        <v>4366616979</v>
      </c>
    </row>
    <row r="20" spans="1:22" ht="15.75" customHeight="1">
      <c r="A20" s="4" t="s">
        <v>159</v>
      </c>
      <c r="D20" s="4"/>
      <c r="E20" s="4"/>
      <c r="F20" s="8" t="s">
        <v>78</v>
      </c>
      <c r="G20" s="19"/>
      <c r="H20" s="19">
        <v>17350650</v>
      </c>
      <c r="I20" s="19"/>
      <c r="J20" s="8" t="s">
        <v>78</v>
      </c>
      <c r="K20" s="19"/>
      <c r="L20" s="19">
        <v>-8328312</v>
      </c>
      <c r="M20" s="23"/>
      <c r="N20" s="8" t="s">
        <v>78</v>
      </c>
      <c r="O20" s="23"/>
      <c r="P20" s="8" t="s">
        <v>78</v>
      </c>
      <c r="Q20" s="23"/>
      <c r="R20" s="8" t="s">
        <v>78</v>
      </c>
      <c r="S20" s="23"/>
      <c r="T20" s="8" t="s">
        <v>78</v>
      </c>
      <c r="U20" s="23"/>
      <c r="V20" s="23">
        <f>SUM(F20:T20)</f>
        <v>9022338</v>
      </c>
    </row>
    <row r="21" spans="1:22" ht="15.75" customHeight="1">
      <c r="A21" s="4" t="s">
        <v>170</v>
      </c>
      <c r="D21" s="4"/>
      <c r="E21" s="4"/>
      <c r="F21" s="22"/>
      <c r="H21" s="22"/>
      <c r="J21" s="22"/>
      <c r="K21" s="9"/>
      <c r="L21" s="22"/>
      <c r="N21" s="22"/>
      <c r="P21" s="23"/>
      <c r="R21" s="22"/>
      <c r="T21" s="22"/>
      <c r="V21" s="23">
        <f>SUM(F21:T21)</f>
        <v>0</v>
      </c>
    </row>
    <row r="22" spans="1:22" ht="15.75" customHeight="1">
      <c r="A22" s="39" t="s">
        <v>107</v>
      </c>
      <c r="D22" s="4"/>
      <c r="E22" s="4"/>
      <c r="F22" s="22"/>
      <c r="H22" s="22"/>
      <c r="J22" s="22"/>
      <c r="K22" s="9"/>
      <c r="L22" s="22"/>
      <c r="N22" s="22"/>
      <c r="P22" s="23"/>
      <c r="R22" s="22"/>
      <c r="T22" s="22"/>
      <c r="V22" s="23"/>
    </row>
    <row r="23" spans="1:22" ht="15.75" customHeight="1">
      <c r="A23" s="39" t="s">
        <v>106</v>
      </c>
      <c r="D23" s="4"/>
      <c r="E23" s="4"/>
      <c r="F23" s="8" t="s">
        <v>78</v>
      </c>
      <c r="H23" s="8" t="s">
        <v>78</v>
      </c>
      <c r="J23" s="8" t="s">
        <v>78</v>
      </c>
      <c r="K23" s="9"/>
      <c r="L23" s="8" t="s">
        <v>78</v>
      </c>
      <c r="N23" s="8" t="s">
        <v>78</v>
      </c>
      <c r="P23" s="19">
        <f>'Eng 5'!L24</f>
        <v>-9172300</v>
      </c>
      <c r="R23" s="8" t="s">
        <v>78</v>
      </c>
      <c r="T23" s="8" t="s">
        <v>78</v>
      </c>
      <c r="V23" s="23">
        <f>SUM(F23:T23)</f>
        <v>-9172300</v>
      </c>
    </row>
    <row r="24" spans="1:22" ht="15.75" customHeight="1">
      <c r="A24" s="4" t="s">
        <v>147</v>
      </c>
      <c r="D24" s="4"/>
      <c r="E24" s="4"/>
      <c r="F24" s="26" t="s">
        <v>78</v>
      </c>
      <c r="H24" s="26" t="s">
        <v>78</v>
      </c>
      <c r="J24" s="26" t="s">
        <v>78</v>
      </c>
      <c r="K24" s="9"/>
      <c r="L24" s="26" t="s">
        <v>78</v>
      </c>
      <c r="N24" s="26" t="s">
        <v>78</v>
      </c>
      <c r="P24" s="26" t="s">
        <v>78</v>
      </c>
      <c r="Q24" s="37"/>
      <c r="R24" s="26" t="s">
        <v>78</v>
      </c>
      <c r="T24" s="19">
        <f>+'Eng 5'!P25</f>
        <v>146010003</v>
      </c>
      <c r="V24" s="23">
        <f>SUM(F24:T24)</f>
        <v>146010003</v>
      </c>
    </row>
    <row r="25" spans="1:22" ht="15.75" customHeight="1" thickBot="1">
      <c r="A25" s="17" t="s">
        <v>145</v>
      </c>
      <c r="D25" s="4"/>
      <c r="E25" s="4"/>
      <c r="F25" s="28">
        <f aca="true" t="shared" si="2" ref="F25:L25">SUM(F19:F24)</f>
        <v>6994654860</v>
      </c>
      <c r="G25" s="24">
        <f t="shared" si="2"/>
        <v>0</v>
      </c>
      <c r="H25" s="28">
        <f t="shared" si="2"/>
        <v>33947967930</v>
      </c>
      <c r="I25" s="24">
        <f t="shared" si="2"/>
        <v>0</v>
      </c>
      <c r="J25" s="28">
        <f t="shared" si="2"/>
        <v>11432046462</v>
      </c>
      <c r="K25" s="24">
        <f t="shared" si="2"/>
        <v>0</v>
      </c>
      <c r="L25" s="28">
        <f t="shared" si="2"/>
        <v>-4762132722</v>
      </c>
      <c r="M25" s="24"/>
      <c r="N25" s="28">
        <f>SUM(N19:N24)</f>
        <v>104344130</v>
      </c>
      <c r="O25" s="24"/>
      <c r="P25" s="28">
        <f aca="true" t="shared" si="3" ref="P25:V25">SUM(P19:P24)</f>
        <v>15450175</v>
      </c>
      <c r="Q25" s="24">
        <f t="shared" si="3"/>
        <v>0</v>
      </c>
      <c r="R25" s="28">
        <f t="shared" si="3"/>
        <v>34880969</v>
      </c>
      <c r="S25" s="24">
        <f t="shared" si="3"/>
        <v>0</v>
      </c>
      <c r="T25" s="28">
        <f t="shared" si="3"/>
        <v>-43254734784</v>
      </c>
      <c r="U25" s="24">
        <f t="shared" si="3"/>
        <v>0</v>
      </c>
      <c r="V25" s="28">
        <f t="shared" si="3"/>
        <v>4512477020</v>
      </c>
    </row>
    <row r="26" spans="1:22" ht="15.75" customHeight="1" thickTop="1">
      <c r="A26" s="17"/>
      <c r="D26" s="4"/>
      <c r="E26" s="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5.75" customHeight="1">
      <c r="A27" s="17"/>
      <c r="D27" s="4"/>
      <c r="E27" s="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5.75" customHeight="1">
      <c r="A28" s="17"/>
      <c r="D28" s="4"/>
      <c r="E28" s="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ht="15.75" customHeight="1">
      <c r="A29" s="17"/>
      <c r="D29" s="4"/>
      <c r="E29" s="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ht="15.75" customHeight="1">
      <c r="A30" s="17"/>
      <c r="D30" s="4"/>
      <c r="E30" s="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ht="15.75" customHeight="1">
      <c r="A31" s="17"/>
      <c r="D31" s="4"/>
      <c r="E31" s="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ht="15.75" customHeight="1">
      <c r="A32" s="17"/>
      <c r="D32" s="4"/>
      <c r="E32" s="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ht="15.75" customHeight="1">
      <c r="A33" s="17"/>
      <c r="D33" s="4"/>
      <c r="E33" s="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15.75" customHeight="1">
      <c r="A34" s="17"/>
      <c r="D34" s="33"/>
      <c r="E34" s="33"/>
      <c r="F34" s="33"/>
      <c r="H34" s="33"/>
      <c r="J34" s="33"/>
      <c r="L34" s="33"/>
      <c r="M34" s="37"/>
      <c r="R34" s="33"/>
      <c r="T34" s="38"/>
      <c r="V34" s="33"/>
    </row>
    <row r="35" spans="1:22" ht="15.75" customHeight="1">
      <c r="A35" s="17"/>
      <c r="D35" s="33"/>
      <c r="E35" s="33"/>
      <c r="F35" s="33"/>
      <c r="H35" s="33"/>
      <c r="J35" s="33"/>
      <c r="L35" s="33"/>
      <c r="M35" s="37"/>
      <c r="R35" s="33"/>
      <c r="T35" s="38"/>
      <c r="V35" s="33"/>
    </row>
    <row r="36" spans="1:22" ht="15.75" customHeight="1">
      <c r="A36" s="17"/>
      <c r="D36" s="33"/>
      <c r="E36" s="33"/>
      <c r="F36" s="33"/>
      <c r="H36" s="33"/>
      <c r="J36" s="33"/>
      <c r="L36" s="33"/>
      <c r="M36" s="37"/>
      <c r="R36" s="33"/>
      <c r="T36" s="38"/>
      <c r="V36" s="33"/>
    </row>
    <row r="37" spans="1:22" ht="15.75" customHeight="1">
      <c r="A37" s="17"/>
      <c r="D37" s="33"/>
      <c r="E37" s="33"/>
      <c r="F37" s="33"/>
      <c r="H37" s="33"/>
      <c r="J37" s="33"/>
      <c r="L37" s="33"/>
      <c r="M37" s="37"/>
      <c r="R37" s="33"/>
      <c r="T37" s="38"/>
      <c r="V37" s="33"/>
    </row>
    <row r="38" spans="1:22" ht="15.75" customHeight="1">
      <c r="A38" s="17"/>
      <c r="D38" s="33"/>
      <c r="E38" s="33"/>
      <c r="F38" s="33"/>
      <c r="H38" s="33"/>
      <c r="J38" s="33"/>
      <c r="L38" s="33"/>
      <c r="M38" s="37"/>
      <c r="R38" s="33"/>
      <c r="T38" s="38"/>
      <c r="V38" s="33"/>
    </row>
    <row r="39" spans="1:22" ht="15.75" customHeight="1">
      <c r="A39" s="17"/>
      <c r="D39" s="33"/>
      <c r="E39" s="33"/>
      <c r="F39" s="33"/>
      <c r="H39" s="33"/>
      <c r="J39" s="33"/>
      <c r="L39" s="33"/>
      <c r="M39" s="37"/>
      <c r="R39" s="33"/>
      <c r="T39" s="38"/>
      <c r="V39" s="33"/>
    </row>
    <row r="40" spans="1:22" ht="15.75" customHeight="1">
      <c r="A40" s="17"/>
      <c r="D40" s="33"/>
      <c r="E40" s="33"/>
      <c r="F40" s="33"/>
      <c r="H40" s="33"/>
      <c r="J40" s="33"/>
      <c r="L40" s="33"/>
      <c r="M40" s="37"/>
      <c r="R40" s="33"/>
      <c r="T40" s="38"/>
      <c r="V40" s="33"/>
    </row>
    <row r="41" spans="1:22" ht="15.75" customHeight="1">
      <c r="A41" s="17"/>
      <c r="D41" s="33"/>
      <c r="E41" s="33"/>
      <c r="F41" s="33"/>
      <c r="H41" s="33"/>
      <c r="J41" s="33"/>
      <c r="L41" s="33"/>
      <c r="R41" s="33"/>
      <c r="T41" s="38"/>
      <c r="V41" s="33"/>
    </row>
    <row r="42" spans="1:22" ht="15.75" customHeight="1">
      <c r="A42" s="17"/>
      <c r="D42" s="33"/>
      <c r="E42" s="33"/>
      <c r="F42" s="33"/>
      <c r="H42" s="33"/>
      <c r="J42" s="33"/>
      <c r="L42" s="33"/>
      <c r="R42" s="33"/>
      <c r="T42" s="38"/>
      <c r="V42" s="33"/>
    </row>
    <row r="43" spans="1:22" ht="15.75" customHeight="1">
      <c r="A43" s="17"/>
      <c r="D43" s="33"/>
      <c r="E43" s="33"/>
      <c r="F43" s="33"/>
      <c r="H43" s="33"/>
      <c r="J43" s="33"/>
      <c r="L43" s="33"/>
      <c r="R43" s="33"/>
      <c r="T43" s="38"/>
      <c r="V43" s="33"/>
    </row>
    <row r="44" spans="1:22" ht="15.75" customHeight="1">
      <c r="A44" s="17"/>
      <c r="D44" s="33"/>
      <c r="E44" s="33"/>
      <c r="F44" s="33"/>
      <c r="H44" s="33"/>
      <c r="J44" s="33"/>
      <c r="L44" s="33"/>
      <c r="R44" s="33"/>
      <c r="T44" s="38"/>
      <c r="V44" s="33"/>
    </row>
    <row r="45" spans="1:22" ht="15.75" customHeight="1">
      <c r="A45" s="17"/>
      <c r="D45" s="33"/>
      <c r="E45" s="33"/>
      <c r="F45" s="33"/>
      <c r="H45" s="33"/>
      <c r="J45" s="33"/>
      <c r="L45" s="33"/>
      <c r="R45" s="33"/>
      <c r="T45" s="38"/>
      <c r="V45" s="33"/>
    </row>
    <row r="46" spans="1:22" ht="15.75" customHeight="1">
      <c r="A46" s="42" t="str">
        <f>'Eng 5'!A42:J42</f>
        <v>The accompanying notes on pages 8 to 27 are an integral part of these interim financial statements.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</row>
    <row r="47" ht="15.75" customHeight="1">
      <c r="V47" s="43" t="s">
        <v>127</v>
      </c>
    </row>
  </sheetData>
  <mergeCells count="3">
    <mergeCell ref="F5:V5"/>
    <mergeCell ref="F8:H8"/>
    <mergeCell ref="A46:V46"/>
  </mergeCells>
  <printOptions/>
  <pageMargins left="1" right="0.5" top="0.5" bottom="0.4" header="0.49" footer="0.4"/>
  <pageSetup fitToHeight="2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A35" sqref="A35"/>
    </sheetView>
  </sheetViews>
  <sheetFormatPr defaultColWidth="9.140625" defaultRowHeight="15.75" customHeight="1"/>
  <cols>
    <col min="1" max="1" width="36.7109375" style="30" customWidth="1"/>
    <col min="2" max="2" width="4.421875" style="30" customWidth="1"/>
    <col min="3" max="3" width="0.42578125" style="30" customWidth="1"/>
    <col min="4" max="4" width="16.00390625" style="30" customWidth="1"/>
    <col min="5" max="5" width="0.5625" style="30" customWidth="1"/>
    <col min="6" max="6" width="14.28125" style="30" customWidth="1"/>
    <col min="7" max="7" width="0.5625" style="30" customWidth="1"/>
    <col min="8" max="8" width="13.421875" style="30" customWidth="1"/>
    <col min="9" max="9" width="0.5625" style="30" customWidth="1"/>
    <col min="10" max="10" width="13.57421875" style="30" customWidth="1"/>
    <col min="11" max="16384" width="9.140625" style="31" customWidth="1"/>
  </cols>
  <sheetData>
    <row r="1" spans="1:10" s="4" customFormat="1" ht="15" customHeight="1">
      <c r="A1" s="1" t="str">
        <f>'Eng 2-4'!A1</f>
        <v>True Corporation Public Company Limited</v>
      </c>
      <c r="B1" s="2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1" t="s">
        <v>53</v>
      </c>
      <c r="B2" s="2"/>
      <c r="C2" s="3"/>
      <c r="D2" s="3"/>
      <c r="E2" s="3"/>
      <c r="F2" s="3"/>
      <c r="G2" s="3"/>
      <c r="H2" s="3"/>
      <c r="I2" s="3"/>
      <c r="J2" s="3"/>
    </row>
    <row r="3" spans="1:10" s="4" customFormat="1" ht="15" customHeight="1">
      <c r="A3" s="5" t="str">
        <f>'Eng 5'!A3</f>
        <v>For the three-month periods ended 31 March 2006 and 2005</v>
      </c>
      <c r="B3" s="6"/>
      <c r="C3" s="7"/>
      <c r="D3" s="7"/>
      <c r="E3" s="7"/>
      <c r="F3" s="7"/>
      <c r="G3" s="7"/>
      <c r="H3" s="7"/>
      <c r="I3" s="7"/>
      <c r="J3" s="7"/>
    </row>
    <row r="4" spans="2:10" s="4" customFormat="1" ht="7.5" customHeight="1">
      <c r="B4" s="8"/>
      <c r="C4" s="9"/>
      <c r="D4" s="9"/>
      <c r="E4" s="9"/>
      <c r="F4" s="9"/>
      <c r="G4" s="9"/>
      <c r="H4" s="9"/>
      <c r="I4" s="9"/>
      <c r="J4" s="9"/>
    </row>
    <row r="5" spans="2:10" s="4" customFormat="1" ht="15" customHeight="1">
      <c r="B5" s="8"/>
      <c r="C5" s="9"/>
      <c r="D5" s="10" t="s">
        <v>1</v>
      </c>
      <c r="E5" s="10"/>
      <c r="F5" s="10"/>
      <c r="G5" s="11"/>
      <c r="H5" s="10" t="s">
        <v>2</v>
      </c>
      <c r="I5" s="10"/>
      <c r="J5" s="10"/>
    </row>
    <row r="6" spans="2:12" s="4" customFormat="1" ht="15" customHeight="1">
      <c r="B6" s="8"/>
      <c r="C6" s="9"/>
      <c r="D6" s="12" t="s">
        <v>140</v>
      </c>
      <c r="E6" s="13"/>
      <c r="F6" s="12" t="s">
        <v>140</v>
      </c>
      <c r="G6" s="13"/>
      <c r="H6" s="12" t="s">
        <v>140</v>
      </c>
      <c r="I6" s="13"/>
      <c r="J6" s="12" t="s">
        <v>140</v>
      </c>
      <c r="L6" s="14"/>
    </row>
    <row r="7" spans="2:10" s="4" customFormat="1" ht="15" customHeight="1">
      <c r="B7" s="8"/>
      <c r="C7" s="9"/>
      <c r="D7" s="12" t="s">
        <v>141</v>
      </c>
      <c r="E7" s="13"/>
      <c r="F7" s="12" t="s">
        <v>124</v>
      </c>
      <c r="G7" s="13"/>
      <c r="H7" s="12" t="str">
        <f>D7</f>
        <v>2006</v>
      </c>
      <c r="I7" s="13"/>
      <c r="J7" s="12" t="str">
        <f>F7</f>
        <v>2005</v>
      </c>
    </row>
    <row r="8" spans="2:10" s="4" customFormat="1" ht="15" customHeight="1">
      <c r="B8" s="6" t="s">
        <v>3</v>
      </c>
      <c r="C8" s="9"/>
      <c r="D8" s="15" t="s">
        <v>77</v>
      </c>
      <c r="E8" s="13"/>
      <c r="F8" s="15" t="s">
        <v>77</v>
      </c>
      <c r="G8" s="13"/>
      <c r="H8" s="15" t="str">
        <f>F8</f>
        <v>Baht </v>
      </c>
      <c r="I8" s="13"/>
      <c r="J8" s="15" t="str">
        <f>H8</f>
        <v>Baht </v>
      </c>
    </row>
    <row r="9" spans="2:10" s="4" customFormat="1" ht="7.5" customHeight="1">
      <c r="B9" s="8"/>
      <c r="C9" s="9"/>
      <c r="D9" s="16"/>
      <c r="E9" s="9"/>
      <c r="F9" s="16"/>
      <c r="G9" s="9"/>
      <c r="H9" s="16"/>
      <c r="I9" s="9"/>
      <c r="J9" s="16"/>
    </row>
    <row r="10" spans="1:10" s="4" customFormat="1" ht="15" customHeight="1">
      <c r="A10" s="17" t="s">
        <v>25</v>
      </c>
      <c r="B10" s="8">
        <v>17</v>
      </c>
      <c r="C10" s="9"/>
      <c r="D10" s="18">
        <v>3259583974</v>
      </c>
      <c r="E10" s="19"/>
      <c r="F10" s="18">
        <v>3340870790</v>
      </c>
      <c r="G10" s="19"/>
      <c r="H10" s="18">
        <v>1081116997</v>
      </c>
      <c r="I10" s="19"/>
      <c r="J10" s="18">
        <v>1078309881</v>
      </c>
    </row>
    <row r="11" spans="1:10" s="4" customFormat="1" ht="3" customHeight="1">
      <c r="A11" s="20"/>
      <c r="B11" s="8"/>
      <c r="C11" s="9"/>
      <c r="D11" s="21"/>
      <c r="E11" s="21"/>
      <c r="F11" s="21"/>
      <c r="G11" s="21"/>
      <c r="H11" s="21"/>
      <c r="I11" s="21"/>
      <c r="J11" s="21"/>
    </row>
    <row r="12" spans="1:10" s="4" customFormat="1" ht="15" customHeight="1">
      <c r="A12" s="17" t="s">
        <v>26</v>
      </c>
      <c r="B12" s="8"/>
      <c r="C12" s="9"/>
      <c r="D12" s="19"/>
      <c r="E12" s="19"/>
      <c r="F12" s="19"/>
      <c r="G12" s="19"/>
      <c r="H12" s="19"/>
      <c r="I12" s="19"/>
      <c r="J12" s="19"/>
    </row>
    <row r="13" spans="1:10" s="4" customFormat="1" ht="15" customHeight="1">
      <c r="A13" s="4" t="s">
        <v>160</v>
      </c>
      <c r="B13" s="8"/>
      <c r="C13" s="9"/>
      <c r="D13" s="19">
        <v>6719516608</v>
      </c>
      <c r="E13" s="19"/>
      <c r="F13" s="19">
        <v>18697169</v>
      </c>
      <c r="G13" s="19"/>
      <c r="H13" s="19">
        <v>149581633</v>
      </c>
      <c r="I13" s="19"/>
      <c r="J13" s="19">
        <v>92043157</v>
      </c>
    </row>
    <row r="14" spans="1:10" s="4" customFormat="1" ht="15" customHeight="1">
      <c r="A14" s="4" t="s">
        <v>161</v>
      </c>
      <c r="B14" s="8"/>
      <c r="C14" s="9"/>
      <c r="D14" s="19"/>
      <c r="E14" s="19"/>
      <c r="F14" s="19"/>
      <c r="G14" s="19"/>
      <c r="H14" s="8"/>
      <c r="I14" s="8"/>
      <c r="J14" s="8"/>
    </row>
    <row r="15" spans="1:10" s="4" customFormat="1" ht="15" customHeight="1">
      <c r="A15" s="4" t="s">
        <v>162</v>
      </c>
      <c r="B15" s="8"/>
      <c r="C15" s="9"/>
      <c r="D15" s="19">
        <v>829320</v>
      </c>
      <c r="E15" s="19"/>
      <c r="F15" s="19">
        <v>187656644</v>
      </c>
      <c r="G15" s="19"/>
      <c r="H15" s="8" t="s">
        <v>78</v>
      </c>
      <c r="I15" s="8"/>
      <c r="J15" s="19">
        <v>689315239</v>
      </c>
    </row>
    <row r="16" spans="1:3" s="4" customFormat="1" ht="15" customHeight="1">
      <c r="A16" s="4" t="s">
        <v>116</v>
      </c>
      <c r="C16" s="9"/>
    </row>
    <row r="17" spans="1:10" s="4" customFormat="1" ht="15" customHeight="1">
      <c r="A17" s="4" t="s">
        <v>115</v>
      </c>
      <c r="B17" s="8">
        <v>3</v>
      </c>
      <c r="C17" s="9"/>
      <c r="D17" s="19">
        <v>-8688902661</v>
      </c>
      <c r="E17" s="8"/>
      <c r="F17" s="8" t="s">
        <v>78</v>
      </c>
      <c r="G17" s="19"/>
      <c r="H17" s="22" t="s">
        <v>78</v>
      </c>
      <c r="I17" s="19"/>
      <c r="J17" s="8" t="s">
        <v>78</v>
      </c>
    </row>
    <row r="18" spans="1:10" s="4" customFormat="1" ht="15" customHeight="1">
      <c r="A18" s="4" t="s">
        <v>171</v>
      </c>
      <c r="B18" s="8"/>
      <c r="C18" s="9"/>
      <c r="D18" s="8" t="s">
        <v>78</v>
      </c>
      <c r="E18" s="8"/>
      <c r="F18" s="8" t="s">
        <v>78</v>
      </c>
      <c r="G18" s="19"/>
      <c r="H18" s="22" t="s">
        <v>78</v>
      </c>
      <c r="I18" s="19"/>
      <c r="J18" s="23">
        <v>-1000000000</v>
      </c>
    </row>
    <row r="19" spans="1:10" s="4" customFormat="1" ht="15" customHeight="1">
      <c r="A19" s="4" t="s">
        <v>177</v>
      </c>
      <c r="B19" s="8">
        <v>4</v>
      </c>
      <c r="C19" s="9"/>
      <c r="D19" s="8" t="s">
        <v>78</v>
      </c>
      <c r="E19" s="8"/>
      <c r="F19" s="8" t="s">
        <v>78</v>
      </c>
      <c r="G19" s="19"/>
      <c r="H19" s="19">
        <v>150000000</v>
      </c>
      <c r="I19" s="19"/>
      <c r="J19" s="8" t="s">
        <v>78</v>
      </c>
    </row>
    <row r="20" spans="1:10" s="4" customFormat="1" ht="15" customHeight="1">
      <c r="A20" s="4" t="s">
        <v>178</v>
      </c>
      <c r="B20" s="8"/>
      <c r="C20" s="9"/>
      <c r="D20" s="8"/>
      <c r="E20" s="8"/>
      <c r="F20" s="8"/>
      <c r="G20" s="19"/>
      <c r="H20" s="19"/>
      <c r="I20" s="19"/>
      <c r="J20" s="8"/>
    </row>
    <row r="21" spans="1:10" s="4" customFormat="1" ht="15" customHeight="1">
      <c r="A21" s="4" t="s">
        <v>179</v>
      </c>
      <c r="B21" s="8">
        <v>3</v>
      </c>
      <c r="C21" s="9"/>
      <c r="D21" s="19">
        <v>2079659483</v>
      </c>
      <c r="E21" s="8"/>
      <c r="F21" s="8" t="s">
        <v>78</v>
      </c>
      <c r="G21" s="19"/>
      <c r="H21" s="8" t="s">
        <v>78</v>
      </c>
      <c r="I21" s="19"/>
      <c r="J21" s="8" t="s">
        <v>78</v>
      </c>
    </row>
    <row r="22" spans="1:10" s="4" customFormat="1" ht="15" customHeight="1">
      <c r="A22" s="4" t="s">
        <v>172</v>
      </c>
      <c r="B22" s="8"/>
      <c r="C22" s="9"/>
      <c r="D22" s="19">
        <v>-3800000</v>
      </c>
      <c r="E22" s="8"/>
      <c r="F22" s="8" t="s">
        <v>78</v>
      </c>
      <c r="G22" s="19"/>
      <c r="H22" s="8" t="s">
        <v>78</v>
      </c>
      <c r="I22" s="19"/>
      <c r="J22" s="8" t="s">
        <v>78</v>
      </c>
    </row>
    <row r="23" spans="1:10" s="4" customFormat="1" ht="15" customHeight="1">
      <c r="A23" s="4" t="s">
        <v>122</v>
      </c>
      <c r="B23" s="8"/>
      <c r="C23" s="9"/>
      <c r="D23" s="23"/>
      <c r="E23" s="8"/>
      <c r="F23" s="19"/>
      <c r="G23" s="19"/>
      <c r="H23" s="23"/>
      <c r="I23" s="19"/>
      <c r="J23" s="8"/>
    </row>
    <row r="24" spans="1:10" s="4" customFormat="1" ht="15" customHeight="1">
      <c r="A24" s="4" t="s">
        <v>123</v>
      </c>
      <c r="B24" s="8"/>
      <c r="C24" s="9"/>
      <c r="D24" s="8" t="s">
        <v>78</v>
      </c>
      <c r="E24" s="8"/>
      <c r="F24" s="19">
        <v>-25200000</v>
      </c>
      <c r="G24" s="19"/>
      <c r="H24" s="8" t="s">
        <v>78</v>
      </c>
      <c r="I24" s="19"/>
      <c r="J24" s="19">
        <v>-525200000</v>
      </c>
    </row>
    <row r="25" spans="1:10" s="4" customFormat="1" ht="15" customHeight="1">
      <c r="A25" s="4" t="s">
        <v>152</v>
      </c>
      <c r="B25" s="8"/>
      <c r="C25" s="9"/>
      <c r="D25" s="19">
        <v>-8334500</v>
      </c>
      <c r="E25" s="8"/>
      <c r="F25" s="8" t="s">
        <v>78</v>
      </c>
      <c r="G25" s="8"/>
      <c r="H25" s="19">
        <v>-8334500</v>
      </c>
      <c r="I25" s="8"/>
      <c r="J25" s="8" t="s">
        <v>78</v>
      </c>
    </row>
    <row r="26" spans="1:10" s="4" customFormat="1" ht="15" customHeight="1">
      <c r="A26" s="4" t="s">
        <v>135</v>
      </c>
      <c r="C26" s="9"/>
      <c r="D26" s="19">
        <v>-2285829777</v>
      </c>
      <c r="E26" s="19"/>
      <c r="F26" s="19">
        <v>-3074828344</v>
      </c>
      <c r="G26" s="19"/>
      <c r="H26" s="19">
        <v>-192959954</v>
      </c>
      <c r="I26" s="19"/>
      <c r="J26" s="19">
        <v>-234023020</v>
      </c>
    </row>
    <row r="27" spans="1:10" s="4" customFormat="1" ht="15" customHeight="1">
      <c r="A27" s="4" t="s">
        <v>96</v>
      </c>
      <c r="B27" s="8">
        <v>8</v>
      </c>
      <c r="C27" s="9"/>
      <c r="D27" s="19">
        <v>-207409986</v>
      </c>
      <c r="E27" s="19"/>
      <c r="F27" s="19">
        <v>-22630623</v>
      </c>
      <c r="G27" s="8"/>
      <c r="H27" s="19">
        <v>-81357026</v>
      </c>
      <c r="I27" s="8"/>
      <c r="J27" s="19">
        <v>-22630623</v>
      </c>
    </row>
    <row r="28" spans="1:10" s="4" customFormat="1" ht="15" customHeight="1">
      <c r="A28" s="4" t="s">
        <v>114</v>
      </c>
      <c r="B28" s="8"/>
      <c r="C28" s="9"/>
      <c r="D28" s="19"/>
      <c r="E28" s="19"/>
      <c r="F28" s="19"/>
      <c r="G28" s="19"/>
      <c r="H28" s="19"/>
      <c r="I28" s="19"/>
      <c r="J28" s="19"/>
    </row>
    <row r="29" spans="1:10" s="4" customFormat="1" ht="15" customHeight="1">
      <c r="A29" s="4" t="s">
        <v>27</v>
      </c>
      <c r="B29" s="8"/>
      <c r="C29" s="9"/>
      <c r="D29" s="18">
        <v>226207062</v>
      </c>
      <c r="E29" s="24"/>
      <c r="F29" s="18">
        <v>129762326</v>
      </c>
      <c r="G29" s="24"/>
      <c r="H29" s="18">
        <v>20722674</v>
      </c>
      <c r="I29" s="24"/>
      <c r="J29" s="18">
        <v>10326500</v>
      </c>
    </row>
    <row r="30" spans="1:10" s="4" customFormat="1" ht="3" customHeight="1">
      <c r="A30" s="20"/>
      <c r="B30" s="8"/>
      <c r="C30" s="9"/>
      <c r="D30" s="21"/>
      <c r="E30" s="21"/>
      <c r="F30" s="21"/>
      <c r="G30" s="21"/>
      <c r="H30" s="21"/>
      <c r="I30" s="21"/>
      <c r="J30" s="21"/>
    </row>
    <row r="31" spans="1:10" s="4" customFormat="1" ht="15" customHeight="1">
      <c r="A31" s="4" t="s">
        <v>136</v>
      </c>
      <c r="B31" s="8"/>
      <c r="C31" s="9"/>
      <c r="D31" s="24"/>
      <c r="E31" s="24"/>
      <c r="F31" s="24"/>
      <c r="G31" s="24"/>
      <c r="H31" s="24"/>
      <c r="I31" s="24"/>
      <c r="J31" s="24"/>
    </row>
    <row r="32" spans="1:10" s="4" customFormat="1" ht="15" customHeight="1">
      <c r="A32" s="4" t="s">
        <v>137</v>
      </c>
      <c r="B32" s="8"/>
      <c r="C32" s="9"/>
      <c r="D32" s="18">
        <f>SUM(D13:D29)</f>
        <v>-2168064451</v>
      </c>
      <c r="E32" s="24"/>
      <c r="F32" s="18">
        <f>SUM(F13:F29)</f>
        <v>-2786542828</v>
      </c>
      <c r="G32" s="24"/>
      <c r="H32" s="18">
        <f>SUM(H13:H29)</f>
        <v>37652827</v>
      </c>
      <c r="I32" s="24"/>
      <c r="J32" s="18">
        <f>SUM(J13:J29)</f>
        <v>-990168747</v>
      </c>
    </row>
    <row r="33" spans="1:10" s="4" customFormat="1" ht="3" customHeight="1">
      <c r="A33" s="20"/>
      <c r="B33" s="8"/>
      <c r="C33" s="9"/>
      <c r="D33" s="21"/>
      <c r="E33" s="21"/>
      <c r="F33" s="21"/>
      <c r="G33" s="21"/>
      <c r="H33" s="21"/>
      <c r="I33" s="21"/>
      <c r="J33" s="21"/>
    </row>
    <row r="34" spans="1:10" s="4" customFormat="1" ht="15" customHeight="1">
      <c r="A34" s="17" t="s">
        <v>28</v>
      </c>
      <c r="B34" s="8"/>
      <c r="C34" s="9"/>
      <c r="D34" s="19"/>
      <c r="E34" s="24"/>
      <c r="F34" s="19"/>
      <c r="G34" s="24"/>
      <c r="H34" s="19"/>
      <c r="I34" s="24"/>
      <c r="J34" s="19"/>
    </row>
    <row r="35" spans="1:10" s="4" customFormat="1" ht="15" customHeight="1">
      <c r="A35" s="4" t="s">
        <v>130</v>
      </c>
      <c r="B35" s="8">
        <v>12</v>
      </c>
      <c r="C35" s="9"/>
      <c r="D35" s="19">
        <v>15324024</v>
      </c>
      <c r="E35" s="24"/>
      <c r="F35" s="23">
        <v>9022338</v>
      </c>
      <c r="G35" s="24"/>
      <c r="H35" s="19">
        <v>15324024</v>
      </c>
      <c r="I35" s="25"/>
      <c r="J35" s="23">
        <v>9022338</v>
      </c>
    </row>
    <row r="36" spans="1:5" s="4" customFormat="1" ht="15" customHeight="1">
      <c r="A36" s="4" t="s">
        <v>117</v>
      </c>
      <c r="C36" s="9"/>
      <c r="D36" s="19"/>
      <c r="E36" s="24"/>
    </row>
    <row r="37" spans="1:10" s="4" customFormat="1" ht="15" customHeight="1">
      <c r="A37" s="4" t="s">
        <v>118</v>
      </c>
      <c r="B37" s="8">
        <v>10</v>
      </c>
      <c r="C37" s="9"/>
      <c r="D37" s="19">
        <v>162345725</v>
      </c>
      <c r="E37" s="24"/>
      <c r="F37" s="19">
        <v>1721160876</v>
      </c>
      <c r="G37" s="24"/>
      <c r="H37" s="8" t="s">
        <v>78</v>
      </c>
      <c r="I37" s="24"/>
      <c r="J37" s="8" t="s">
        <v>78</v>
      </c>
    </row>
    <row r="38" spans="1:10" s="4" customFormat="1" ht="15" customHeight="1">
      <c r="A38" s="4" t="s">
        <v>128</v>
      </c>
      <c r="B38" s="8"/>
      <c r="C38" s="9"/>
      <c r="D38" s="19">
        <v>-492615151</v>
      </c>
      <c r="E38" s="24"/>
      <c r="F38" s="19">
        <v>-107741851</v>
      </c>
      <c r="G38" s="24"/>
      <c r="H38" s="19">
        <v>-170472643</v>
      </c>
      <c r="I38" s="25"/>
      <c r="J38" s="8" t="s">
        <v>78</v>
      </c>
    </row>
    <row r="39" spans="1:10" s="4" customFormat="1" ht="15" customHeight="1">
      <c r="A39" s="4" t="s">
        <v>49</v>
      </c>
      <c r="B39" s="8"/>
      <c r="C39" s="9"/>
      <c r="D39" s="19"/>
      <c r="E39" s="24"/>
      <c r="F39" s="19"/>
      <c r="G39" s="19"/>
      <c r="H39" s="8"/>
      <c r="I39" s="24"/>
      <c r="J39" s="8"/>
    </row>
    <row r="40" spans="1:10" s="4" customFormat="1" ht="15" customHeight="1">
      <c r="A40" s="4" t="s">
        <v>163</v>
      </c>
      <c r="B40" s="8"/>
      <c r="C40" s="9"/>
      <c r="D40" s="8" t="s">
        <v>78</v>
      </c>
      <c r="E40" s="19"/>
      <c r="F40" s="19">
        <v>-38912835</v>
      </c>
      <c r="G40" s="19"/>
      <c r="H40" s="8" t="s">
        <v>78</v>
      </c>
      <c r="I40" s="19"/>
      <c r="J40" s="8" t="s">
        <v>78</v>
      </c>
    </row>
    <row r="41" spans="1:10" s="4" customFormat="1" ht="15" customHeight="1">
      <c r="A41" s="4" t="s">
        <v>74</v>
      </c>
      <c r="B41" s="8">
        <v>10</v>
      </c>
      <c r="C41" s="9"/>
      <c r="D41" s="18">
        <v>-1466612806</v>
      </c>
      <c r="E41" s="19"/>
      <c r="F41" s="18">
        <v>-2086618160</v>
      </c>
      <c r="G41" s="19"/>
      <c r="H41" s="18">
        <v>-1017949500</v>
      </c>
      <c r="I41" s="19"/>
      <c r="J41" s="18">
        <v>-434849736</v>
      </c>
    </row>
    <row r="42" spans="1:10" s="4" customFormat="1" ht="3" customHeight="1">
      <c r="A42" s="20"/>
      <c r="B42" s="8"/>
      <c r="C42" s="9"/>
      <c r="D42" s="21"/>
      <c r="E42" s="21"/>
      <c r="F42" s="21"/>
      <c r="G42" s="21"/>
      <c r="H42" s="21"/>
      <c r="I42" s="21"/>
      <c r="J42" s="21"/>
    </row>
    <row r="43" spans="1:10" s="4" customFormat="1" ht="15" customHeight="1">
      <c r="A43" s="4" t="s">
        <v>133</v>
      </c>
      <c r="B43" s="8"/>
      <c r="C43" s="9"/>
      <c r="D43" s="18">
        <f>SUM(D35:D41)</f>
        <v>-1781558208</v>
      </c>
      <c r="E43" s="19"/>
      <c r="F43" s="18">
        <f>SUM(F35:F41)</f>
        <v>-503089632</v>
      </c>
      <c r="G43" s="19"/>
      <c r="H43" s="18">
        <f>SUM(H35:H41)</f>
        <v>-1173098119</v>
      </c>
      <c r="I43" s="19"/>
      <c r="J43" s="18">
        <f>SUM(J35:J41)</f>
        <v>-425827398</v>
      </c>
    </row>
    <row r="44" spans="1:3" s="4" customFormat="1" ht="15" customHeight="1">
      <c r="A44" s="17" t="s">
        <v>164</v>
      </c>
      <c r="B44" s="8"/>
      <c r="C44" s="9"/>
    </row>
    <row r="45" spans="1:10" s="4" customFormat="1" ht="15" customHeight="1">
      <c r="A45" s="17" t="s">
        <v>180</v>
      </c>
      <c r="B45" s="8"/>
      <c r="C45" s="9"/>
      <c r="D45" s="19">
        <f>SUM(D10,D32,D43)</f>
        <v>-690038685</v>
      </c>
      <c r="E45" s="19"/>
      <c r="F45" s="19">
        <f>SUM(F10,F32,F43)</f>
        <v>51238330</v>
      </c>
      <c r="G45" s="19"/>
      <c r="H45" s="19">
        <f>SUM(H10,H32,H43)</f>
        <v>-54328295</v>
      </c>
      <c r="I45" s="19"/>
      <c r="J45" s="19">
        <f>SUM(J10,J32,J43)</f>
        <v>-337686264</v>
      </c>
    </row>
    <row r="46" spans="1:10" s="4" customFormat="1" ht="15" customHeight="1">
      <c r="A46" s="4" t="s">
        <v>94</v>
      </c>
      <c r="B46" s="8"/>
      <c r="C46" s="9"/>
      <c r="D46" s="24">
        <v>8274065370</v>
      </c>
      <c r="E46" s="24"/>
      <c r="F46" s="24">
        <v>4469146302</v>
      </c>
      <c r="G46" s="24"/>
      <c r="H46" s="24">
        <v>290072054</v>
      </c>
      <c r="I46" s="24"/>
      <c r="J46" s="24">
        <v>1199749825</v>
      </c>
    </row>
    <row r="47" spans="1:10" s="4" customFormat="1" ht="15" customHeight="1">
      <c r="A47" s="4" t="s">
        <v>138</v>
      </c>
      <c r="B47" s="8"/>
      <c r="C47" s="9"/>
      <c r="D47" s="18">
        <v>-30822826</v>
      </c>
      <c r="E47" s="24"/>
      <c r="F47" s="26" t="s">
        <v>78</v>
      </c>
      <c r="G47" s="24"/>
      <c r="H47" s="26" t="s">
        <v>78</v>
      </c>
      <c r="I47" s="24"/>
      <c r="J47" s="26" t="s">
        <v>78</v>
      </c>
    </row>
    <row r="48" spans="1:10" s="4" customFormat="1" ht="15" customHeight="1" thickBot="1">
      <c r="A48" s="4" t="s">
        <v>95</v>
      </c>
      <c r="B48" s="8"/>
      <c r="C48" s="9"/>
      <c r="D48" s="27">
        <f>SUM(D45:D47)</f>
        <v>7553203859</v>
      </c>
      <c r="E48" s="19"/>
      <c r="F48" s="27">
        <f>SUM(F45:F46)</f>
        <v>4520384632</v>
      </c>
      <c r="G48" s="19"/>
      <c r="H48" s="27">
        <f>SUM(H45:H46)</f>
        <v>235743759</v>
      </c>
      <c r="I48" s="19"/>
      <c r="J48" s="27">
        <f>SUM(J45:J46)</f>
        <v>862063561</v>
      </c>
    </row>
    <row r="49" spans="2:10" s="4" customFormat="1" ht="5.25" customHeight="1" thickTop="1">
      <c r="B49" s="8"/>
      <c r="C49" s="9"/>
      <c r="D49" s="9"/>
      <c r="E49" s="9"/>
      <c r="F49" s="9"/>
      <c r="G49" s="9"/>
      <c r="H49" s="9"/>
      <c r="I49" s="9"/>
      <c r="J49" s="9"/>
    </row>
    <row r="50" spans="1:10" s="4" customFormat="1" ht="15" customHeight="1">
      <c r="A50" s="17" t="s">
        <v>4</v>
      </c>
      <c r="B50" s="8"/>
      <c r="C50" s="9"/>
      <c r="D50" s="9"/>
      <c r="E50" s="9"/>
      <c r="F50" s="9"/>
      <c r="G50" s="9"/>
      <c r="H50" s="9"/>
      <c r="I50" s="9"/>
      <c r="J50" s="9"/>
    </row>
    <row r="51" spans="1:10" s="4" customFormat="1" ht="15" customHeight="1">
      <c r="A51" s="4" t="s">
        <v>186</v>
      </c>
      <c r="B51" s="8"/>
      <c r="C51" s="9"/>
      <c r="D51" s="19">
        <v>7560919725</v>
      </c>
      <c r="E51" s="19"/>
      <c r="F51" s="19">
        <v>4520384632</v>
      </c>
      <c r="G51" s="19"/>
      <c r="H51" s="19">
        <v>235743759</v>
      </c>
      <c r="I51" s="19"/>
      <c r="J51" s="19">
        <v>862063561</v>
      </c>
    </row>
    <row r="52" spans="1:10" s="4" customFormat="1" ht="15" customHeight="1">
      <c r="A52" s="4" t="s">
        <v>173</v>
      </c>
      <c r="B52" s="8"/>
      <c r="C52" s="9"/>
      <c r="D52" s="19"/>
      <c r="E52" s="19"/>
      <c r="F52" s="19"/>
      <c r="G52" s="19"/>
      <c r="H52" s="19"/>
      <c r="I52" s="19"/>
      <c r="J52" s="19"/>
    </row>
    <row r="53" spans="1:10" s="4" customFormat="1" ht="15" customHeight="1">
      <c r="A53" s="4" t="s">
        <v>174</v>
      </c>
      <c r="B53" s="8"/>
      <c r="C53" s="9"/>
      <c r="D53" s="19">
        <v>-7715866</v>
      </c>
      <c r="E53" s="19"/>
      <c r="F53" s="8" t="s">
        <v>78</v>
      </c>
      <c r="G53" s="19"/>
      <c r="H53" s="8" t="s">
        <v>78</v>
      </c>
      <c r="I53" s="19"/>
      <c r="J53" s="8" t="s">
        <v>78</v>
      </c>
    </row>
    <row r="54" spans="1:10" s="4" customFormat="1" ht="15" customHeight="1" thickBot="1">
      <c r="A54" s="4" t="s">
        <v>181</v>
      </c>
      <c r="B54" s="8"/>
      <c r="C54" s="9"/>
      <c r="D54" s="28">
        <f>SUM(D51:D53)</f>
        <v>7553203859</v>
      </c>
      <c r="E54" s="19"/>
      <c r="F54" s="28">
        <f>SUM(F51:F53)</f>
        <v>4520384632</v>
      </c>
      <c r="G54" s="19"/>
      <c r="H54" s="28">
        <f>SUM(H51:H53)</f>
        <v>235743759</v>
      </c>
      <c r="I54" s="19"/>
      <c r="J54" s="28">
        <f>SUM(J51:J53)</f>
        <v>862063561</v>
      </c>
    </row>
    <row r="55" spans="2:10" s="4" customFormat="1" ht="7.5" customHeight="1" thickTop="1">
      <c r="B55" s="8"/>
      <c r="C55" s="9"/>
      <c r="D55" s="9"/>
      <c r="E55" s="9"/>
      <c r="F55" s="9"/>
      <c r="G55" s="9"/>
      <c r="H55" s="9"/>
      <c r="I55" s="9"/>
      <c r="J55" s="9"/>
    </row>
    <row r="56" spans="1:10" s="4" customFormat="1" ht="15" customHeight="1">
      <c r="A56" s="17" t="s">
        <v>131</v>
      </c>
      <c r="B56" s="8"/>
      <c r="C56" s="9"/>
      <c r="D56" s="9"/>
      <c r="E56" s="9"/>
      <c r="F56" s="9"/>
      <c r="G56" s="9"/>
      <c r="H56" s="9"/>
      <c r="I56" s="9"/>
      <c r="J56" s="9"/>
    </row>
    <row r="57" spans="1:10" s="4" customFormat="1" ht="15" customHeight="1">
      <c r="A57" s="29" t="s">
        <v>182</v>
      </c>
      <c r="B57" s="29"/>
      <c r="C57" s="29"/>
      <c r="D57" s="29"/>
      <c r="E57" s="29"/>
      <c r="F57" s="29"/>
      <c r="G57" s="29"/>
      <c r="H57" s="29"/>
      <c r="I57" s="29"/>
      <c r="J57" s="29"/>
    </row>
    <row r="58" ht="15" customHeight="1">
      <c r="A58" s="30" t="s">
        <v>183</v>
      </c>
    </row>
    <row r="59" ht="7.5" customHeight="1"/>
    <row r="60" spans="1:10" ht="15" customHeight="1">
      <c r="A60" s="32" t="str">
        <f>'Eng 6'!A46:V46</f>
        <v>The accompanying notes on pages 8 to 27 are an integral part of these interim financial statements.</v>
      </c>
      <c r="B60" s="32"/>
      <c r="C60" s="32"/>
      <c r="D60" s="32"/>
      <c r="E60" s="32"/>
      <c r="F60" s="32"/>
      <c r="G60" s="32"/>
      <c r="H60" s="32"/>
      <c r="I60" s="32"/>
      <c r="J60" s="32"/>
    </row>
    <row r="61" ht="15" customHeight="1">
      <c r="J61" s="30">
        <v>7</v>
      </c>
    </row>
  </sheetData>
  <mergeCells count="3">
    <mergeCell ref="D5:F5"/>
    <mergeCell ref="H5:J5"/>
    <mergeCell ref="A57:J57"/>
  </mergeCells>
  <printOptions/>
  <pageMargins left="0.67" right="0.5" top="0.5" bottom="0.4" header="0.49" footer="0.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2006-05-11T08:21:31Z</cp:lastPrinted>
  <dcterms:created xsi:type="dcterms:W3CDTF">2001-10-30T06:26:29Z</dcterms:created>
  <dcterms:modified xsi:type="dcterms:W3CDTF">2006-05-15T04:56:05Z</dcterms:modified>
  <cp:category/>
  <cp:version/>
  <cp:contentType/>
  <cp:contentStatus/>
</cp:coreProperties>
</file>