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80" tabRatio="730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ce Conso" sheetId="7" r:id="rId7"/>
    <sheet name="ce The Company only" sheetId="8" r:id="rId8"/>
    <sheet name="000" sheetId="9" state="veryHidden" r:id="rId9"/>
  </sheets>
  <definedNames/>
  <calcPr fullCalcOnLoad="1"/>
</workbook>
</file>

<file path=xl/sharedStrings.xml><?xml version="1.0" encoding="utf-8"?>
<sst xmlns="http://schemas.openxmlformats.org/spreadsheetml/2006/main" count="542" uniqueCount="209">
  <si>
    <t>-</t>
  </si>
  <si>
    <t>BALANCE SHEETS</t>
  </si>
  <si>
    <t>Consolidated</t>
  </si>
  <si>
    <t>The Company Only</t>
  </si>
  <si>
    <t>Note</t>
  </si>
  <si>
    <t>The accompanying notes are an integral part of the financial statements.</t>
  </si>
  <si>
    <t>TOTAL ASSETS</t>
  </si>
  <si>
    <t>TOTAL CURRENT ASSETS</t>
  </si>
  <si>
    <t xml:space="preserve">        Others - net</t>
  </si>
  <si>
    <t xml:space="preserve">     Other current assets</t>
  </si>
  <si>
    <t xml:space="preserve">     Construction in progress</t>
  </si>
  <si>
    <t xml:space="preserve">     Retention receivables - net</t>
  </si>
  <si>
    <t xml:space="preserve">     Unbilled receivables </t>
  </si>
  <si>
    <t xml:space="preserve">     Accounts and notes receivable - net</t>
  </si>
  <si>
    <t xml:space="preserve">     Accounts and notes receivable</t>
  </si>
  <si>
    <t>CURRENT ASSETS</t>
  </si>
  <si>
    <t xml:space="preserve">          ASSETS</t>
  </si>
  <si>
    <t xml:space="preserve">     LIABILITIES AND SHAREHOLDERS' EQUITY</t>
  </si>
  <si>
    <t>CURRENT LIABILITIES</t>
  </si>
  <si>
    <t xml:space="preserve">     Accounts and notes payable</t>
  </si>
  <si>
    <t xml:space="preserve">     Current portion of hire purchase creditors</t>
  </si>
  <si>
    <t xml:space="preserve">     Other current liabilities</t>
  </si>
  <si>
    <t xml:space="preserve">        Others</t>
  </si>
  <si>
    <t>TOTAL CURRENT LIABILITIES</t>
  </si>
  <si>
    <t>TOTAL LIABILITIES</t>
  </si>
  <si>
    <t>SHAREHOLDERS' EQUITY</t>
  </si>
  <si>
    <t xml:space="preserve">     Share capital</t>
  </si>
  <si>
    <t xml:space="preserve">        Share of revaluation surplus of subsidiary</t>
  </si>
  <si>
    <t xml:space="preserve">     Retained earnings</t>
  </si>
  <si>
    <t xml:space="preserve">        Appropriated - statutory reserve</t>
  </si>
  <si>
    <t xml:space="preserve">     Equity attributable to the Company's shareholders</t>
  </si>
  <si>
    <t xml:space="preserve">     Minority interest - equity attributable to minority </t>
  </si>
  <si>
    <t xml:space="preserve">        shareholders of subsidiaries</t>
  </si>
  <si>
    <t>TOTAL SHAREHOLDERS' EQUITY</t>
  </si>
  <si>
    <t>TOTAL LIABILITIES AND SHAREHOLDERS' EQUITY</t>
  </si>
  <si>
    <t>DIRECTORS</t>
  </si>
  <si>
    <t>EARNINGS STATEMENTS</t>
  </si>
  <si>
    <t>REVENUES</t>
  </si>
  <si>
    <t>TOTAL REVENUES</t>
  </si>
  <si>
    <t>EXPENSES</t>
  </si>
  <si>
    <t xml:space="preserve">     Selling and administrative expenses</t>
  </si>
  <si>
    <t xml:space="preserve">     Directors' remuneration</t>
  </si>
  <si>
    <t>TOTAL EXPENSES</t>
  </si>
  <si>
    <t xml:space="preserve">     Construction and service income</t>
  </si>
  <si>
    <t>Capital surplus</t>
  </si>
  <si>
    <t xml:space="preserve">     Share premium</t>
  </si>
  <si>
    <t>Retained earnings</t>
  </si>
  <si>
    <t xml:space="preserve">        Depreciation</t>
  </si>
  <si>
    <t xml:space="preserve">     Decrease (increase) in operating assets</t>
  </si>
  <si>
    <t xml:space="preserve">        Accounts and notes receivable</t>
  </si>
  <si>
    <t xml:space="preserve">        Unbilled receivables</t>
  </si>
  <si>
    <t xml:space="preserve">        Construction in progress</t>
  </si>
  <si>
    <t xml:space="preserve">        Retention receivables</t>
  </si>
  <si>
    <t xml:space="preserve">        Other current assets</t>
  </si>
  <si>
    <t xml:space="preserve">        Other assets</t>
  </si>
  <si>
    <t xml:space="preserve">     Increase (decrease) in operating liabilities</t>
  </si>
  <si>
    <t xml:space="preserve">        Accounts and notes payable</t>
  </si>
  <si>
    <t xml:space="preserve">        Other current liabilities</t>
  </si>
  <si>
    <t xml:space="preserve">        Other liabilities</t>
  </si>
  <si>
    <t>CASH FLOWS FROM (USED IN) INVESTING ACTIVITIES</t>
  </si>
  <si>
    <t xml:space="preserve">     Purchases of property, plant and equipment</t>
  </si>
  <si>
    <t>CASH FLOWS FROM (USED IN) FINANCING ACTIVITIES</t>
  </si>
  <si>
    <t xml:space="preserve">Supplementary cash flows information </t>
  </si>
  <si>
    <t xml:space="preserve">        Interest expense</t>
  </si>
  <si>
    <t>BALANCE SHEETS (Continued)</t>
  </si>
  <si>
    <t xml:space="preserve">     Revaluation surplus</t>
  </si>
  <si>
    <t>NON-CURRENT ASSETS</t>
  </si>
  <si>
    <t xml:space="preserve">     Other non-current assets</t>
  </si>
  <si>
    <t xml:space="preserve">          Condominium - net</t>
  </si>
  <si>
    <t xml:space="preserve">          Withholding income tax</t>
  </si>
  <si>
    <t>TOTAL NON-CURRENT ASSETS</t>
  </si>
  <si>
    <t>INTEREST EXPENSES</t>
  </si>
  <si>
    <t>STATEMENTS OF CHANGES IN SHAREHOLDERS' EQUITY</t>
  </si>
  <si>
    <t>CONSOLIDATED</t>
  </si>
  <si>
    <t>Share</t>
  </si>
  <si>
    <t>premium</t>
  </si>
  <si>
    <t>surplus</t>
  </si>
  <si>
    <t>revaluation</t>
  </si>
  <si>
    <t>surplus of</t>
  </si>
  <si>
    <t>subsidiaries</t>
  </si>
  <si>
    <t>Appropriated-</t>
  </si>
  <si>
    <t>Unappropriated</t>
  </si>
  <si>
    <t>Total</t>
  </si>
  <si>
    <t>Net earnings</t>
  </si>
  <si>
    <t>THE COMPANY ONLY</t>
  </si>
  <si>
    <t xml:space="preserve">          Others - net</t>
  </si>
  <si>
    <t>NON-CURRENT LIABILITIES</t>
  </si>
  <si>
    <t xml:space="preserve">     Other liabilities</t>
  </si>
  <si>
    <t>TOTAL NON-CURRENT LIABILITIES</t>
  </si>
  <si>
    <t xml:space="preserve">     Hire purchase creditors - net of current portion</t>
  </si>
  <si>
    <t xml:space="preserve">     Investments accounted for under equity method</t>
  </si>
  <si>
    <t xml:space="preserve">        Unrelated parties</t>
  </si>
  <si>
    <t xml:space="preserve">        Related parties - net</t>
  </si>
  <si>
    <t xml:space="preserve">     Property, plant and equipment - net</t>
  </si>
  <si>
    <t xml:space="preserve">       for under equity method</t>
  </si>
  <si>
    <t>EARNINGS PER SHARE</t>
  </si>
  <si>
    <t xml:space="preserve">     Net earnings</t>
  </si>
  <si>
    <t>statutory reserve</t>
  </si>
  <si>
    <t>securities</t>
  </si>
  <si>
    <t>Minority interest</t>
  </si>
  <si>
    <t xml:space="preserve">     Adjustments to reconcile net earnings to net cash</t>
  </si>
  <si>
    <t>CASH FLOWS STATEMENTS (Continued)</t>
  </si>
  <si>
    <t xml:space="preserve">        Related parties</t>
  </si>
  <si>
    <t xml:space="preserve">     Total accounts and notes payable</t>
  </si>
  <si>
    <t xml:space="preserve">     Share of profit from investments accounted</t>
  </si>
  <si>
    <t xml:space="preserve">     Loans to related parties - net</t>
  </si>
  <si>
    <t xml:space="preserve">        Advances received from construction contracts</t>
  </si>
  <si>
    <t>STATEMENTS OF CHANGES IN SHAREHOLDERS' EQUITY (Continued)</t>
  </si>
  <si>
    <t xml:space="preserve">     Cash and cash equivalents</t>
  </si>
  <si>
    <t xml:space="preserve">     Current investments - marketable securities</t>
  </si>
  <si>
    <t xml:space="preserve">        Unrelated parties - net</t>
  </si>
  <si>
    <t xml:space="preserve">     Fixed deposits with restrictions</t>
  </si>
  <si>
    <t xml:space="preserve">        Registered</t>
  </si>
  <si>
    <t xml:space="preserve">        Issued and fully paid</t>
  </si>
  <si>
    <t>on available-for-sale</t>
  </si>
  <si>
    <t>EARNINGS BEFORE MINORITY INTEREST</t>
  </si>
  <si>
    <t xml:space="preserve">     Provision for loss of joint ventures</t>
  </si>
  <si>
    <t xml:space="preserve">        Doubtful debts recovery</t>
  </si>
  <si>
    <t xml:space="preserve">     Decrease in fixed deposits with restrictions</t>
  </si>
  <si>
    <t xml:space="preserve">     Other long-term investments - net</t>
  </si>
  <si>
    <t xml:space="preserve">     Bank overdrafts and loans from financial institutions</t>
  </si>
  <si>
    <t xml:space="preserve">        Decrease in reserves for loss of projects</t>
  </si>
  <si>
    <t>CASH FLOWS STATEMENTS</t>
  </si>
  <si>
    <t xml:space="preserve">        The Company's revaluation surplus</t>
  </si>
  <si>
    <t>The Company's</t>
  </si>
  <si>
    <t xml:space="preserve">     Excess of net book value of subsidiary over cost of investment</t>
  </si>
  <si>
    <t>Share of amortisation of revaluation surplus of subsidiary</t>
  </si>
  <si>
    <t xml:space="preserve">        Accounts receivable - related parties</t>
  </si>
  <si>
    <t xml:space="preserve">        Accounts payable - related parties</t>
  </si>
  <si>
    <t xml:space="preserve">     Proceeds from the exercises of warrants</t>
  </si>
  <si>
    <t xml:space="preserve">     Debentures</t>
  </si>
  <si>
    <t>advance</t>
  </si>
  <si>
    <t>Share subscription</t>
  </si>
  <si>
    <t>received in</t>
  </si>
  <si>
    <t xml:space="preserve">     Loans to other company</t>
  </si>
  <si>
    <t xml:space="preserve">        Advances to subcontractors - net</t>
  </si>
  <si>
    <t xml:space="preserve">     Share subscription received in advance</t>
  </si>
  <si>
    <t xml:space="preserve">     Current portion of debenture</t>
  </si>
  <si>
    <t xml:space="preserve">        Unappropriated </t>
  </si>
  <si>
    <t xml:space="preserve">        Corporate income tax</t>
  </si>
  <si>
    <t xml:space="preserve">     Short-term loan from related company</t>
  </si>
  <si>
    <t xml:space="preserve">           1,190,250,000 ordinary shares of Baht 1 each</t>
  </si>
  <si>
    <t>Decrease in fair value of available-for-sale securities</t>
  </si>
  <si>
    <t>SINO-THAI ENGINEERING AND CONSTRUCTION PUBLIC COMPANY LIMITED AND SUBSIDIARIES</t>
  </si>
  <si>
    <t>(Unaudited</t>
  </si>
  <si>
    <t>(Audited)</t>
  </si>
  <si>
    <t>but reviewed)</t>
  </si>
  <si>
    <t xml:space="preserve"> 31 March 2005</t>
  </si>
  <si>
    <t xml:space="preserve"> 31 December 2004</t>
  </si>
  <si>
    <t>(UNAUDITED BUT REVIEWED)</t>
  </si>
  <si>
    <t xml:space="preserve">     Other income</t>
  </si>
  <si>
    <t xml:space="preserve">     Cost of construction and service</t>
  </si>
  <si>
    <t>NET EARNINGS FOR THE PERIOD</t>
  </si>
  <si>
    <t xml:space="preserve">   Basic earnings per share (Baht)</t>
  </si>
  <si>
    <t xml:space="preserve">      Net earnings</t>
  </si>
  <si>
    <t xml:space="preserve">   Diluted earnings per share (Baht)</t>
  </si>
  <si>
    <t xml:space="preserve">CASH FLOWS FROM (USED IN) OPERATING ACTIVITIES </t>
  </si>
  <si>
    <t xml:space="preserve">        Write off withholding income tax</t>
  </si>
  <si>
    <t xml:space="preserve">        Amortisation of excess of net book value of subsidiary</t>
  </si>
  <si>
    <t xml:space="preserve">           over cost of investment</t>
  </si>
  <si>
    <t xml:space="preserve">        Unrealised loss on decrease in fair value of marketable securities</t>
  </si>
  <si>
    <t xml:space="preserve">        Share of profit from investments accounted for</t>
  </si>
  <si>
    <t xml:space="preserve">           under equity method</t>
  </si>
  <si>
    <t xml:space="preserve">        Unrealised loss on exchange rate</t>
  </si>
  <si>
    <t xml:space="preserve">     Cash paid for purchase of other long-term investments</t>
  </si>
  <si>
    <t xml:space="preserve">        Net cash used in investing activities</t>
  </si>
  <si>
    <t xml:space="preserve">     Increase in bank overdrafts and loans from financial institutions</t>
  </si>
  <si>
    <t xml:space="preserve">     Repayment of long-term loan from related company</t>
  </si>
  <si>
    <t xml:space="preserve">        Net cash from (used in) financing activities</t>
  </si>
  <si>
    <t>Cash and cash equivalents at beginning of period</t>
  </si>
  <si>
    <t>Cash and cash equivalents at end of period</t>
  </si>
  <si>
    <t>Share of revaluation</t>
  </si>
  <si>
    <t>Unrealised gains (losses)</t>
  </si>
  <si>
    <t>Balance as at 31 December 2003 - audited</t>
  </si>
  <si>
    <t>Balance as at 31 March 2004</t>
  </si>
  <si>
    <t>FOR THE THREE-MONTH PERIODS ENDED 31 MARCH 2005 AND 2004</t>
  </si>
  <si>
    <t>Balance as at 31 March 2005</t>
  </si>
  <si>
    <t>Balance as at 31 December 2004 - audited</t>
  </si>
  <si>
    <t>and fully paid</t>
  </si>
  <si>
    <t>Share capital-issued</t>
  </si>
  <si>
    <t>(Unit: Thousand Baht)</t>
  </si>
  <si>
    <t>2, 3</t>
  </si>
  <si>
    <t>(Unit: Thousand Baht, except earnings per share expressed in Baht)</t>
  </si>
  <si>
    <t xml:space="preserve">Increase in share capital from exercises of warrants </t>
  </si>
  <si>
    <t xml:space="preserve">Receipt of share subscription in advance </t>
  </si>
  <si>
    <t xml:space="preserve">     Warrants</t>
  </si>
  <si>
    <t xml:space="preserve">EARNINGS BEFORE INTEREST EXPENSES </t>
  </si>
  <si>
    <t xml:space="preserve">     CORPORATE INCOME TAX AND MINORITY INTEREST</t>
  </si>
  <si>
    <t>CORPORATE INCOME TAX</t>
  </si>
  <si>
    <t>Warrants</t>
  </si>
  <si>
    <t xml:space="preserve">        Loss from impairment of long-term investment</t>
  </si>
  <si>
    <t xml:space="preserve">     Decrease (increase) in loans to related parties</t>
  </si>
  <si>
    <t xml:space="preserve">     Cash received from warrants issued</t>
  </si>
  <si>
    <t>Net increase (decrease) in cash and cash equivalents</t>
  </si>
  <si>
    <t xml:space="preserve">           1,015,763,350 ordinary shares of Baht 1 each</t>
  </si>
  <si>
    <t xml:space="preserve">     Unrealised losses on available-for-sale securities</t>
  </si>
  <si>
    <t>MINORITY INTEREST IN EARNINGS OF SUBSIDIARIES</t>
  </si>
  <si>
    <t>Increase in fair value of available-for-sale securities</t>
  </si>
  <si>
    <t xml:space="preserve">        Minority interest in earnings of subsidiaries</t>
  </si>
  <si>
    <t xml:space="preserve">           Net cash from (used in) operating activities</t>
  </si>
  <si>
    <t xml:space="preserve">     Increase in loans to other company</t>
  </si>
  <si>
    <t>Receipt of warrants</t>
  </si>
  <si>
    <t xml:space="preserve">        (Gain) loss on disposal and write off of assets</t>
  </si>
  <si>
    <t xml:space="preserve">     Cash received from sales of assets</t>
  </si>
  <si>
    <t xml:space="preserve">        Undue output tax</t>
  </si>
  <si>
    <t xml:space="preserve">           (2004: 1,015,744,950 ordinary shares of Baht 1 each)</t>
  </si>
  <si>
    <t xml:space="preserve">        from (used in) operating activities:-</t>
  </si>
  <si>
    <t xml:space="preserve">     Cash paid during period for:-</t>
  </si>
  <si>
    <t xml:space="preserve">        Refundable input tax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</si>
</sst>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.00_);_(* \(#,##0.00\);_(* &quot;-&quot;_);_(@_)"/>
    <numFmt numFmtId="186" formatCode="_(* #,##0.0_);_(* \(#,##0.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_);_(* \(#,##0.0\);_(* &quot;-&quot;??_);_(@_)"/>
    <numFmt numFmtId="190" formatCode="_(* #,##0_);_(* \(#,##0\);_(* &quot;-&quot;??_);_(@_)"/>
    <numFmt numFmtId="191" formatCode="#,##0.0_);\(#,##0.0\)"/>
  </numFmts>
  <fonts count="18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6"/>
      <name val="Angsana New"/>
      <family val="1"/>
    </font>
    <font>
      <u val="single"/>
      <sz val="16"/>
      <name val="Angsana New"/>
      <family val="1"/>
    </font>
    <font>
      <b/>
      <i/>
      <sz val="16"/>
      <name val="Angsana New"/>
      <family val="1"/>
    </font>
    <font>
      <b/>
      <sz val="16"/>
      <name val="Angsana New"/>
      <family val="1"/>
    </font>
    <font>
      <i/>
      <sz val="16"/>
      <name val="Angsana New"/>
      <family val="1"/>
    </font>
    <font>
      <sz val="16"/>
      <color indexed="8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4" fontId="5" fillId="0" borderId="0">
      <alignment/>
      <protection/>
    </xf>
    <xf numFmtId="18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>
      <alignment/>
      <protection/>
    </xf>
    <xf numFmtId="181" fontId="5" fillId="0" borderId="0">
      <alignment/>
      <protection/>
    </xf>
    <xf numFmtId="0" fontId="11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183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03">
    <xf numFmtId="0" fontId="0" fillId="0" borderId="0" xfId="0" applyAlignment="1">
      <alignment/>
    </xf>
    <xf numFmtId="37" fontId="12" fillId="0" borderId="0" xfId="0" applyNumberFormat="1" applyFont="1" applyAlignment="1">
      <alignment horizontal="centerContinuous" vertical="center"/>
    </xf>
    <xf numFmtId="37" fontId="13" fillId="0" borderId="0" xfId="0" applyNumberFormat="1" applyFont="1" applyBorder="1" applyAlignment="1">
      <alignment vertical="center"/>
    </xf>
    <xf numFmtId="37" fontId="12" fillId="0" borderId="0" xfId="0" applyNumberFormat="1" applyFont="1" applyBorder="1" applyAlignment="1">
      <alignment vertical="center"/>
    </xf>
    <xf numFmtId="37" fontId="12" fillId="0" borderId="0" xfId="0" applyNumberFormat="1" applyFont="1" applyAlignment="1">
      <alignment vertical="center"/>
    </xf>
    <xf numFmtId="38" fontId="12" fillId="0" borderId="0" xfId="28" applyNumberFormat="1" applyFont="1" applyAlignment="1">
      <alignment horizontal="centerContinuous" vertical="center"/>
      <protection/>
    </xf>
    <xf numFmtId="38" fontId="12" fillId="0" borderId="0" xfId="0" applyNumberFormat="1" applyFont="1" applyAlignment="1">
      <alignment horizontal="centerContinuous" vertical="center"/>
    </xf>
    <xf numFmtId="38" fontId="14" fillId="0" borderId="0" xfId="28" applyNumberFormat="1" applyFont="1" applyAlignment="1">
      <alignment horizontal="center" vertical="center"/>
      <protection/>
    </xf>
    <xf numFmtId="37" fontId="15" fillId="0" borderId="3" xfId="28" applyNumberFormat="1" applyFont="1" applyBorder="1" applyAlignment="1">
      <alignment horizontal="right" vertical="center"/>
      <protection/>
    </xf>
    <xf numFmtId="37" fontId="15" fillId="0" borderId="3" xfId="28" applyNumberFormat="1" applyFont="1" applyBorder="1" applyAlignment="1">
      <alignment horizontal="center" vertical="center"/>
      <protection/>
    </xf>
    <xf numFmtId="37" fontId="15" fillId="0" borderId="0" xfId="28" applyNumberFormat="1" applyFont="1" applyAlignment="1">
      <alignment vertical="center"/>
      <protection/>
    </xf>
    <xf numFmtId="38" fontId="13" fillId="0" borderId="0" xfId="28" applyNumberFormat="1" applyFont="1" applyAlignment="1">
      <alignment horizontal="center" vertical="center"/>
      <protection/>
    </xf>
    <xf numFmtId="0" fontId="13" fillId="0" borderId="0" xfId="28" applyNumberFormat="1" applyFont="1" applyAlignment="1">
      <alignment horizontal="center" vertical="center"/>
      <protection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28" applyNumberFormat="1" applyFont="1" applyAlignment="1">
      <alignment horizontal="center" vertical="center"/>
      <protection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37" fontId="12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6" fillId="0" borderId="0" xfId="0" applyNumberFormat="1" applyFont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 quotePrefix="1">
      <alignment horizontal="center"/>
    </xf>
    <xf numFmtId="190" fontId="17" fillId="0" borderId="0" xfId="0" applyNumberFormat="1" applyFont="1" applyBorder="1" applyAlignment="1">
      <alignment horizontal="center"/>
    </xf>
    <xf numFmtId="190" fontId="16" fillId="0" borderId="0" xfId="0" applyNumberFormat="1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 vertical="center"/>
    </xf>
    <xf numFmtId="190" fontId="17" fillId="0" borderId="4" xfId="0" applyNumberFormat="1" applyFont="1" applyBorder="1" applyAlignment="1">
      <alignment horizontal="center"/>
    </xf>
    <xf numFmtId="190" fontId="17" fillId="0" borderId="5" xfId="0" applyNumberFormat="1" applyFont="1" applyBorder="1" applyAlignment="1">
      <alignment horizontal="center"/>
    </xf>
    <xf numFmtId="190" fontId="12" fillId="0" borderId="0" xfId="0" applyNumberFormat="1" applyFont="1" applyAlignment="1">
      <alignment horizontal="center"/>
    </xf>
    <xf numFmtId="190" fontId="12" fillId="0" borderId="0" xfId="15" applyNumberFormat="1" applyFont="1" applyAlignment="1">
      <alignment horizontal="center"/>
    </xf>
    <xf numFmtId="3" fontId="12" fillId="0" borderId="0" xfId="15" applyNumberFormat="1" applyFont="1" applyBorder="1" applyAlignment="1">
      <alignment/>
    </xf>
    <xf numFmtId="3" fontId="16" fillId="0" borderId="0" xfId="15" applyNumberFormat="1" applyFont="1" applyAlignment="1">
      <alignment horizontal="center"/>
    </xf>
    <xf numFmtId="3" fontId="12" fillId="0" borderId="0" xfId="15" applyNumberFormat="1" applyFont="1" applyAlignment="1">
      <alignment/>
    </xf>
    <xf numFmtId="190" fontId="17" fillId="0" borderId="3" xfId="0" applyNumberFormat="1" applyFont="1" applyBorder="1" applyAlignment="1">
      <alignment horizontal="center"/>
    </xf>
    <xf numFmtId="190" fontId="17" fillId="0" borderId="6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190" fontId="17" fillId="0" borderId="7" xfId="0" applyNumberFormat="1" applyFont="1" applyBorder="1" applyAlignment="1">
      <alignment horizontal="center"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centerContinuous"/>
    </xf>
    <xf numFmtId="41" fontId="12" fillId="0" borderId="0" xfId="0" applyNumberFormat="1" applyFont="1" applyAlignment="1" quotePrefix="1">
      <alignment horizontal="centerContinuous"/>
    </xf>
    <xf numFmtId="41" fontId="12" fillId="0" borderId="0" xfId="0" applyNumberFormat="1" applyFont="1" applyAlignment="1">
      <alignment horizontal="centerContinuous"/>
    </xf>
    <xf numFmtId="37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190" fontId="16" fillId="0" borderId="0" xfId="0" applyNumberFormat="1" applyFont="1" applyAlignment="1">
      <alignment horizontal="center"/>
    </xf>
    <xf numFmtId="190" fontId="17" fillId="0" borderId="0" xfId="0" applyNumberFormat="1" applyFont="1" applyFill="1" applyBorder="1" applyAlignment="1">
      <alignment horizontal="center"/>
    </xf>
    <xf numFmtId="190" fontId="12" fillId="0" borderId="0" xfId="15" applyNumberFormat="1" applyFont="1" applyBorder="1" applyAlignment="1">
      <alignment horizontal="center"/>
    </xf>
    <xf numFmtId="37" fontId="17" fillId="0" borderId="0" xfId="0" applyNumberFormat="1" applyFont="1" applyBorder="1" applyAlignment="1">
      <alignment horizontal="right"/>
    </xf>
    <xf numFmtId="0" fontId="16" fillId="0" borderId="0" xfId="15" applyNumberFormat="1" applyFont="1" applyAlignment="1">
      <alignment horizontal="center"/>
    </xf>
    <xf numFmtId="3" fontId="12" fillId="0" borderId="0" xfId="15" applyNumberFormat="1" applyFont="1" applyAlignment="1">
      <alignment horizontal="right"/>
    </xf>
    <xf numFmtId="190" fontId="17" fillId="0" borderId="0" xfId="15" applyNumberFormat="1" applyFont="1" applyBorder="1" applyAlignment="1">
      <alignment horizontal="center"/>
    </xf>
    <xf numFmtId="190" fontId="16" fillId="0" borderId="0" xfId="15" applyNumberFormat="1" applyFont="1" applyAlignment="1">
      <alignment horizontal="center"/>
    </xf>
    <xf numFmtId="3" fontId="17" fillId="0" borderId="0" xfId="15" applyNumberFormat="1" applyFont="1" applyBorder="1" applyAlignment="1">
      <alignment horizontal="right"/>
    </xf>
    <xf numFmtId="3" fontId="12" fillId="0" borderId="0" xfId="15" applyNumberFormat="1" applyFont="1" applyBorder="1" applyAlignment="1">
      <alignment horizontal="right"/>
    </xf>
    <xf numFmtId="37" fontId="13" fillId="0" borderId="0" xfId="28" applyNumberFormat="1" applyFont="1" applyAlignment="1">
      <alignment horizontal="center"/>
      <protection/>
    </xf>
    <xf numFmtId="41" fontId="12" fillId="0" borderId="0" xfId="0" applyNumberFormat="1" applyFont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1" fontId="12" fillId="0" borderId="0" xfId="28" applyNumberFormat="1" applyFont="1" applyAlignment="1">
      <alignment/>
      <protection/>
    </xf>
    <xf numFmtId="41" fontId="16" fillId="0" borderId="0" xfId="0" applyNumberFormat="1" applyFont="1" applyAlignment="1">
      <alignment horizontal="center"/>
    </xf>
    <xf numFmtId="41" fontId="12" fillId="0" borderId="0" xfId="0" applyNumberFormat="1" applyFont="1" applyBorder="1" applyAlignment="1">
      <alignment horizontal="right"/>
    </xf>
    <xf numFmtId="190" fontId="12" fillId="0" borderId="8" xfId="0" applyNumberFormat="1" applyFont="1" applyBorder="1" applyAlignment="1">
      <alignment horizontal="center"/>
    </xf>
    <xf numFmtId="41" fontId="17" fillId="0" borderId="0" xfId="0" applyNumberFormat="1" applyFont="1" applyBorder="1" applyAlignment="1">
      <alignment horizontal="right"/>
    </xf>
    <xf numFmtId="37" fontId="12" fillId="0" borderId="9" xfId="0" applyNumberFormat="1" applyFont="1" applyBorder="1" applyAlignment="1">
      <alignment/>
    </xf>
    <xf numFmtId="37" fontId="12" fillId="0" borderId="0" xfId="0" applyNumberFormat="1" applyFont="1" applyAlignment="1">
      <alignment horizontal="right" vertical="center"/>
    </xf>
    <xf numFmtId="0" fontId="16" fillId="0" borderId="0" xfId="0" applyNumberFormat="1" applyFont="1" applyAlignment="1">
      <alignment horizontal="centerContinuous" vertical="center"/>
    </xf>
    <xf numFmtId="0" fontId="12" fillId="0" borderId="0" xfId="0" applyNumberFormat="1" applyFont="1" applyAlignment="1">
      <alignment horizontal="centerContinuous"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Border="1" applyAlignment="1">
      <alignment horizontal="right"/>
    </xf>
    <xf numFmtId="190" fontId="12" fillId="0" borderId="6" xfId="0" applyNumberFormat="1" applyFont="1" applyBorder="1" applyAlignment="1">
      <alignment horizontal="center"/>
    </xf>
    <xf numFmtId="190" fontId="12" fillId="0" borderId="3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6" fillId="0" borderId="0" xfId="0" applyNumberFormat="1" applyFont="1" applyBorder="1" applyAlignment="1">
      <alignment horizontal="center"/>
    </xf>
    <xf numFmtId="185" fontId="12" fillId="0" borderId="8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center"/>
    </xf>
    <xf numFmtId="37" fontId="15" fillId="0" borderId="0" xfId="0" applyNumberFormat="1" applyFont="1" applyAlignment="1">
      <alignment vertical="center"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190" fontId="12" fillId="0" borderId="0" xfId="0" applyNumberFormat="1" applyFont="1" applyFill="1" applyAlignment="1">
      <alignment horizontal="center"/>
    </xf>
    <xf numFmtId="41" fontId="12" fillId="0" borderId="6" xfId="0" applyNumberFormat="1" applyFont="1" applyBorder="1" applyAlignment="1">
      <alignment horizontal="right"/>
    </xf>
    <xf numFmtId="41" fontId="12" fillId="0" borderId="0" xfId="0" applyNumberFormat="1" applyFont="1" applyFill="1" applyAlignment="1">
      <alignment/>
    </xf>
    <xf numFmtId="41" fontId="12" fillId="0" borderId="0" xfId="0" applyNumberFormat="1" applyFont="1" applyAlignment="1">
      <alignment horizontal="right"/>
    </xf>
    <xf numFmtId="37" fontId="13" fillId="0" borderId="0" xfId="0" applyNumberFormat="1" applyFont="1" applyBorder="1" applyAlignment="1">
      <alignment horizontal="center"/>
    </xf>
    <xf numFmtId="190" fontId="12" fillId="0" borderId="7" xfId="0" applyNumberFormat="1" applyFont="1" applyBorder="1" applyAlignment="1">
      <alignment horizontal="center"/>
    </xf>
    <xf numFmtId="37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7" fontId="12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190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37" fontId="12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7" fontId="15" fillId="0" borderId="3" xfId="0" applyNumberFormat="1" applyFont="1" applyBorder="1" applyAlignment="1">
      <alignment horizontal="center"/>
    </xf>
    <xf numFmtId="37" fontId="12" fillId="0" borderId="6" xfId="0" applyNumberFormat="1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857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857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3"/>
  <sheetViews>
    <sheetView showGridLines="0" tabSelected="1" zoomScale="85" zoomScaleNormal="85" workbookViewId="0" topLeftCell="A10">
      <selection activeCell="A23" sqref="A23"/>
    </sheetView>
  </sheetViews>
  <sheetFormatPr defaultColWidth="9.00390625" defaultRowHeight="21" customHeight="1"/>
  <cols>
    <col min="1" max="1" width="49.75390625" style="18" customWidth="1"/>
    <col min="2" max="2" width="7.25390625" style="18" customWidth="1"/>
    <col min="3" max="3" width="1.75390625" style="18" customWidth="1"/>
    <col min="4" max="4" width="12.375" style="39" customWidth="1"/>
    <col min="5" max="5" width="1.75390625" style="39" customWidth="1"/>
    <col min="6" max="6" width="12.375" style="39" customWidth="1"/>
    <col min="7" max="7" width="1.75390625" style="39" customWidth="1"/>
    <col min="8" max="8" width="12.00390625" style="39" customWidth="1"/>
    <col min="9" max="9" width="1.75390625" style="39" customWidth="1"/>
    <col min="10" max="10" width="12.00390625" style="39" customWidth="1"/>
    <col min="11" max="11" width="1.875" style="20" customWidth="1"/>
    <col min="12" max="12" width="11.00390625" style="20" customWidth="1"/>
    <col min="13" max="16384" width="10.75390625" style="18" customWidth="1"/>
  </cols>
  <sheetData>
    <row r="1" spans="1:12" s="4" customFormat="1" ht="21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s="4" customFormat="1" ht="21" customHeight="1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3"/>
      <c r="L2" s="3"/>
    </row>
    <row r="3" spans="1:12" s="4" customFormat="1" ht="21" customHeight="1">
      <c r="A3" s="6" t="s">
        <v>180</v>
      </c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2" s="4" customFormat="1" ht="21" customHeight="1">
      <c r="A4" s="6"/>
      <c r="B4" s="1"/>
      <c r="C4" s="1"/>
      <c r="D4" s="1"/>
      <c r="E4" s="1"/>
      <c r="F4" s="1"/>
      <c r="G4" s="1"/>
      <c r="H4" s="1"/>
      <c r="I4" s="1"/>
      <c r="J4" s="1"/>
      <c r="K4" s="3"/>
      <c r="L4" s="3"/>
    </row>
    <row r="5" spans="2:12" s="4" customFormat="1" ht="21" customHeight="1">
      <c r="B5" s="7"/>
      <c r="C5" s="7"/>
      <c r="D5" s="8"/>
      <c r="E5" s="9" t="s">
        <v>2</v>
      </c>
      <c r="F5" s="8"/>
      <c r="G5" s="10"/>
      <c r="H5" s="8"/>
      <c r="I5" s="9" t="s">
        <v>3</v>
      </c>
      <c r="J5" s="8"/>
      <c r="K5" s="3"/>
      <c r="L5" s="3"/>
    </row>
    <row r="6" spans="2:12" s="4" customFormat="1" ht="21" customHeight="1">
      <c r="B6" s="11" t="s">
        <v>4</v>
      </c>
      <c r="C6" s="12"/>
      <c r="D6" s="13" t="s">
        <v>147</v>
      </c>
      <c r="E6" s="14"/>
      <c r="F6" s="13" t="s">
        <v>148</v>
      </c>
      <c r="G6" s="15"/>
      <c r="H6" s="13" t="s">
        <v>147</v>
      </c>
      <c r="I6" s="14"/>
      <c r="J6" s="13" t="s">
        <v>148</v>
      </c>
      <c r="K6" s="3"/>
      <c r="L6" s="3"/>
    </row>
    <row r="7" spans="2:12" s="4" customFormat="1" ht="21" customHeight="1">
      <c r="B7" s="11"/>
      <c r="C7" s="12"/>
      <c r="D7" s="16" t="s">
        <v>144</v>
      </c>
      <c r="E7" s="17"/>
      <c r="F7" s="16" t="s">
        <v>145</v>
      </c>
      <c r="G7" s="15"/>
      <c r="H7" s="16" t="s">
        <v>144</v>
      </c>
      <c r="I7" s="17"/>
      <c r="J7" s="16" t="s">
        <v>145</v>
      </c>
      <c r="K7" s="3"/>
      <c r="L7" s="3"/>
    </row>
    <row r="8" spans="2:12" s="4" customFormat="1" ht="21" customHeight="1">
      <c r="B8" s="11"/>
      <c r="C8" s="12"/>
      <c r="D8" s="16" t="s">
        <v>146</v>
      </c>
      <c r="E8" s="17"/>
      <c r="F8" s="16"/>
      <c r="G8" s="15"/>
      <c r="H8" s="16" t="s">
        <v>146</v>
      </c>
      <c r="I8" s="17"/>
      <c r="J8" s="16"/>
      <c r="K8" s="3"/>
      <c r="L8" s="3"/>
    </row>
    <row r="9" spans="1:13" ht="21" customHeight="1">
      <c r="A9" s="4" t="s">
        <v>16</v>
      </c>
      <c r="D9" s="19"/>
      <c r="E9" s="19"/>
      <c r="F9" s="19"/>
      <c r="G9" s="19"/>
      <c r="H9" s="19"/>
      <c r="I9" s="19"/>
      <c r="J9" s="19"/>
      <c r="M9" s="20"/>
    </row>
    <row r="10" spans="1:10" ht="21" customHeight="1">
      <c r="A10" s="4" t="s">
        <v>15</v>
      </c>
      <c r="B10" s="21"/>
      <c r="D10" s="19"/>
      <c r="E10" s="22"/>
      <c r="F10" s="19"/>
      <c r="G10" s="23"/>
      <c r="H10" s="19"/>
      <c r="I10" s="23"/>
      <c r="J10" s="19"/>
    </row>
    <row r="11" spans="1:10" ht="21" customHeight="1">
      <c r="A11" s="4" t="s">
        <v>108</v>
      </c>
      <c r="B11" s="21"/>
      <c r="D11" s="24">
        <v>1783042</v>
      </c>
      <c r="E11" s="25"/>
      <c r="F11" s="24">
        <v>266964</v>
      </c>
      <c r="G11" s="26"/>
      <c r="H11" s="24">
        <v>1782088</v>
      </c>
      <c r="I11" s="26"/>
      <c r="J11" s="24">
        <v>253988</v>
      </c>
    </row>
    <row r="12" spans="1:10" ht="21" customHeight="1">
      <c r="A12" s="4" t="s">
        <v>109</v>
      </c>
      <c r="B12" s="21"/>
      <c r="D12" s="24">
        <v>783</v>
      </c>
      <c r="E12" s="25"/>
      <c r="F12" s="24">
        <v>932</v>
      </c>
      <c r="G12" s="26"/>
      <c r="H12" s="24">
        <v>783</v>
      </c>
      <c r="I12" s="26"/>
      <c r="J12" s="24">
        <v>932</v>
      </c>
    </row>
    <row r="13" spans="1:10" ht="21" customHeight="1">
      <c r="A13" s="27" t="s">
        <v>14</v>
      </c>
      <c r="B13" s="21"/>
      <c r="D13" s="24"/>
      <c r="E13" s="25"/>
      <c r="F13" s="24"/>
      <c r="G13" s="26"/>
      <c r="H13" s="24"/>
      <c r="I13" s="26"/>
      <c r="J13" s="24"/>
    </row>
    <row r="14" spans="1:10" ht="21" customHeight="1">
      <c r="A14" s="27" t="s">
        <v>110</v>
      </c>
      <c r="B14" s="21">
        <v>2</v>
      </c>
      <c r="D14" s="28">
        <v>1413646</v>
      </c>
      <c r="E14" s="25"/>
      <c r="F14" s="28">
        <v>697466</v>
      </c>
      <c r="G14" s="26"/>
      <c r="H14" s="28">
        <v>1407755</v>
      </c>
      <c r="I14" s="26"/>
      <c r="J14" s="28">
        <v>689824</v>
      </c>
    </row>
    <row r="15" spans="1:10" ht="21" customHeight="1">
      <c r="A15" s="27" t="s">
        <v>92</v>
      </c>
      <c r="B15" s="21" t="s">
        <v>181</v>
      </c>
      <c r="D15" s="29">
        <v>119856</v>
      </c>
      <c r="E15" s="25"/>
      <c r="F15" s="29">
        <v>155886</v>
      </c>
      <c r="G15" s="26"/>
      <c r="H15" s="29">
        <v>122027</v>
      </c>
      <c r="I15" s="26"/>
      <c r="J15" s="29">
        <v>161041</v>
      </c>
    </row>
    <row r="16" spans="1:10" ht="21" customHeight="1">
      <c r="A16" s="27" t="s">
        <v>13</v>
      </c>
      <c r="B16" s="21"/>
      <c r="D16" s="24">
        <f>SUM(D14:D15)</f>
        <v>1533502</v>
      </c>
      <c r="E16" s="25"/>
      <c r="F16" s="24">
        <f>SUM(F14:F15)</f>
        <v>853352</v>
      </c>
      <c r="G16" s="26"/>
      <c r="H16" s="24">
        <f>SUM(H14:H15)</f>
        <v>1529782</v>
      </c>
      <c r="I16" s="26"/>
      <c r="J16" s="24">
        <f>SUM(J14:J15)</f>
        <v>850865</v>
      </c>
    </row>
    <row r="17" spans="1:10" ht="21" customHeight="1">
      <c r="A17" s="27" t="s">
        <v>12</v>
      </c>
      <c r="B17" s="21">
        <v>3</v>
      </c>
      <c r="D17" s="24">
        <v>2226078</v>
      </c>
      <c r="E17" s="25"/>
      <c r="F17" s="24">
        <v>2037639</v>
      </c>
      <c r="G17" s="26"/>
      <c r="H17" s="24">
        <v>2226078</v>
      </c>
      <c r="I17" s="26"/>
      <c r="J17" s="24">
        <v>2039022</v>
      </c>
    </row>
    <row r="18" spans="1:10" ht="21" customHeight="1">
      <c r="A18" s="27" t="s">
        <v>11</v>
      </c>
      <c r="B18" s="21">
        <v>3</v>
      </c>
      <c r="D18" s="24">
        <v>498454</v>
      </c>
      <c r="E18" s="25"/>
      <c r="F18" s="24">
        <v>358386</v>
      </c>
      <c r="G18" s="26"/>
      <c r="H18" s="24">
        <v>497546</v>
      </c>
      <c r="I18" s="26"/>
      <c r="J18" s="24">
        <v>357510</v>
      </c>
    </row>
    <row r="19" spans="1:10" ht="21" customHeight="1">
      <c r="A19" s="27" t="s">
        <v>10</v>
      </c>
      <c r="B19" s="21"/>
      <c r="D19" s="24">
        <v>1446703</v>
      </c>
      <c r="E19" s="25"/>
      <c r="F19" s="24">
        <v>1409594</v>
      </c>
      <c r="G19" s="26"/>
      <c r="H19" s="24">
        <v>1446703</v>
      </c>
      <c r="I19" s="26"/>
      <c r="J19" s="24">
        <v>1409594</v>
      </c>
    </row>
    <row r="20" spans="1:10" ht="21" customHeight="1">
      <c r="A20" s="27" t="s">
        <v>9</v>
      </c>
      <c r="B20" s="21"/>
      <c r="D20" s="30"/>
      <c r="E20" s="30"/>
      <c r="F20" s="30"/>
      <c r="G20" s="30"/>
      <c r="H20" s="30"/>
      <c r="I20" s="30"/>
      <c r="J20" s="30"/>
    </row>
    <row r="21" spans="1:11" ht="21" customHeight="1">
      <c r="A21" s="27" t="s">
        <v>135</v>
      </c>
      <c r="B21" s="21">
        <v>3</v>
      </c>
      <c r="D21" s="31">
        <v>193283</v>
      </c>
      <c r="E21" s="31"/>
      <c r="F21" s="31">
        <v>160407</v>
      </c>
      <c r="G21" s="31"/>
      <c r="H21" s="31">
        <v>193283</v>
      </c>
      <c r="I21" s="31"/>
      <c r="J21" s="31">
        <v>160407</v>
      </c>
      <c r="K21" s="32"/>
    </row>
    <row r="22" spans="1:11" ht="21" customHeight="1">
      <c r="A22" s="27" t="s">
        <v>208</v>
      </c>
      <c r="B22" s="21"/>
      <c r="D22" s="31">
        <v>61587</v>
      </c>
      <c r="E22" s="31"/>
      <c r="F22" s="31">
        <v>15244</v>
      </c>
      <c r="G22" s="31"/>
      <c r="H22" s="31">
        <v>61587</v>
      </c>
      <c r="I22" s="31"/>
      <c r="J22" s="31">
        <v>15244</v>
      </c>
      <c r="K22" s="32"/>
    </row>
    <row r="23" spans="1:12" s="34" customFormat="1" ht="21" customHeight="1">
      <c r="A23" s="27" t="s">
        <v>8</v>
      </c>
      <c r="B23" s="33"/>
      <c r="D23" s="35">
        <v>80428</v>
      </c>
      <c r="E23" s="25"/>
      <c r="F23" s="35">
        <v>36598</v>
      </c>
      <c r="G23" s="26"/>
      <c r="H23" s="35">
        <v>76660</v>
      </c>
      <c r="I23" s="26"/>
      <c r="J23" s="35">
        <v>33002</v>
      </c>
      <c r="K23" s="20"/>
      <c r="L23" s="32"/>
    </row>
    <row r="24" spans="1:10" ht="21" customHeight="1">
      <c r="A24" s="4" t="s">
        <v>7</v>
      </c>
      <c r="B24" s="21"/>
      <c r="D24" s="36">
        <f>SUM(D11:D12,D16:D23)</f>
        <v>7823860</v>
      </c>
      <c r="E24" s="25"/>
      <c r="F24" s="36">
        <f>SUM(F11:F12,F16:F23)</f>
        <v>5139116</v>
      </c>
      <c r="G24" s="26"/>
      <c r="H24" s="36">
        <f>SUM(H11:H12,H16:H23)</f>
        <v>7814510</v>
      </c>
      <c r="I24" s="26"/>
      <c r="J24" s="36">
        <f>SUM(J11:J12,J16:J23)</f>
        <v>5120564</v>
      </c>
    </row>
    <row r="25" spans="1:10" ht="21" customHeight="1">
      <c r="A25" s="4" t="s">
        <v>66</v>
      </c>
      <c r="B25" s="21"/>
      <c r="D25" s="24"/>
      <c r="E25" s="25"/>
      <c r="F25" s="24"/>
      <c r="G25" s="26"/>
      <c r="H25" s="24"/>
      <c r="I25" s="26"/>
      <c r="J25" s="24"/>
    </row>
    <row r="26" spans="1:10" ht="21" customHeight="1">
      <c r="A26" s="4" t="s">
        <v>111</v>
      </c>
      <c r="B26" s="21"/>
      <c r="D26" s="24">
        <v>10442</v>
      </c>
      <c r="E26" s="25"/>
      <c r="F26" s="24">
        <v>13342</v>
      </c>
      <c r="G26" s="26"/>
      <c r="H26" s="24">
        <v>10442</v>
      </c>
      <c r="I26" s="26"/>
      <c r="J26" s="24">
        <v>13342</v>
      </c>
    </row>
    <row r="27" spans="1:10" ht="21" customHeight="1">
      <c r="A27" s="4" t="s">
        <v>90</v>
      </c>
      <c r="B27" s="21">
        <v>4</v>
      </c>
      <c r="D27" s="24">
        <v>235025</v>
      </c>
      <c r="E27" s="25"/>
      <c r="F27" s="24">
        <v>226347</v>
      </c>
      <c r="G27" s="26"/>
      <c r="H27" s="24">
        <v>716225</v>
      </c>
      <c r="I27" s="26"/>
      <c r="J27" s="24">
        <v>710827</v>
      </c>
    </row>
    <row r="28" spans="1:10" ht="21" customHeight="1">
      <c r="A28" s="4" t="s">
        <v>125</v>
      </c>
      <c r="B28" s="21"/>
      <c r="D28" s="24">
        <v>-24474</v>
      </c>
      <c r="E28" s="25"/>
      <c r="F28" s="24">
        <v>-25347</v>
      </c>
      <c r="G28" s="26"/>
      <c r="H28" s="24" t="s">
        <v>0</v>
      </c>
      <c r="I28" s="26"/>
      <c r="J28" s="24" t="s">
        <v>0</v>
      </c>
    </row>
    <row r="29" spans="1:10" ht="21" customHeight="1">
      <c r="A29" s="4" t="s">
        <v>119</v>
      </c>
      <c r="B29" s="21"/>
      <c r="D29" s="24">
        <v>44030</v>
      </c>
      <c r="E29" s="25"/>
      <c r="F29" s="24">
        <v>45583</v>
      </c>
      <c r="G29" s="26"/>
      <c r="H29" s="24">
        <v>34998</v>
      </c>
      <c r="I29" s="26"/>
      <c r="J29" s="24">
        <v>37301</v>
      </c>
    </row>
    <row r="30" spans="1:10" ht="21" customHeight="1">
      <c r="A30" s="4" t="s">
        <v>105</v>
      </c>
      <c r="B30" s="21">
        <v>3</v>
      </c>
      <c r="D30" s="24">
        <v>146979</v>
      </c>
      <c r="E30" s="25"/>
      <c r="F30" s="24">
        <v>112675</v>
      </c>
      <c r="G30" s="26"/>
      <c r="H30" s="24">
        <v>278</v>
      </c>
      <c r="I30" s="26"/>
      <c r="J30" s="24">
        <v>278</v>
      </c>
    </row>
    <row r="31" spans="1:10" ht="21" customHeight="1">
      <c r="A31" s="4" t="s">
        <v>134</v>
      </c>
      <c r="B31" s="21"/>
      <c r="D31" s="24">
        <v>76742</v>
      </c>
      <c r="E31" s="25"/>
      <c r="F31" s="24">
        <v>75726</v>
      </c>
      <c r="G31" s="26"/>
      <c r="H31" s="24" t="s">
        <v>0</v>
      </c>
      <c r="I31" s="26"/>
      <c r="J31" s="24" t="s">
        <v>0</v>
      </c>
    </row>
    <row r="32" spans="1:10" ht="21" customHeight="1">
      <c r="A32" s="4" t="s">
        <v>93</v>
      </c>
      <c r="B32" s="21"/>
      <c r="D32" s="24">
        <v>2523134</v>
      </c>
      <c r="E32" s="25"/>
      <c r="F32" s="24">
        <v>2240233</v>
      </c>
      <c r="G32" s="26"/>
      <c r="H32" s="24">
        <v>2106561</v>
      </c>
      <c r="I32" s="26"/>
      <c r="J32" s="24">
        <v>1808632</v>
      </c>
    </row>
    <row r="33" spans="1:10" ht="21" customHeight="1">
      <c r="A33" s="4" t="s">
        <v>67</v>
      </c>
      <c r="B33" s="21"/>
      <c r="D33" s="30"/>
      <c r="E33" s="25"/>
      <c r="F33" s="30"/>
      <c r="G33" s="26"/>
      <c r="H33" s="30"/>
      <c r="I33" s="26"/>
      <c r="J33" s="30"/>
    </row>
    <row r="34" spans="1:10" ht="21" customHeight="1">
      <c r="A34" s="4" t="s">
        <v>68</v>
      </c>
      <c r="B34" s="21"/>
      <c r="D34" s="24">
        <v>2066</v>
      </c>
      <c r="E34" s="25"/>
      <c r="F34" s="24">
        <v>2066</v>
      </c>
      <c r="G34" s="26"/>
      <c r="H34" s="24">
        <v>2000</v>
      </c>
      <c r="I34" s="26"/>
      <c r="J34" s="24">
        <v>2000</v>
      </c>
    </row>
    <row r="35" spans="1:10" ht="21" customHeight="1">
      <c r="A35" s="4" t="s">
        <v>69</v>
      </c>
      <c r="B35" s="21"/>
      <c r="C35" s="37"/>
      <c r="D35" s="24">
        <v>215729</v>
      </c>
      <c r="E35" s="25"/>
      <c r="F35" s="24">
        <v>173059</v>
      </c>
      <c r="G35" s="26"/>
      <c r="H35" s="24">
        <v>210268</v>
      </c>
      <c r="I35" s="26"/>
      <c r="J35" s="24">
        <v>167375</v>
      </c>
    </row>
    <row r="36" spans="1:10" ht="21" customHeight="1">
      <c r="A36" s="4" t="s">
        <v>85</v>
      </c>
      <c r="B36" s="21"/>
      <c r="C36" s="37"/>
      <c r="D36" s="24">
        <v>8340</v>
      </c>
      <c r="E36" s="25"/>
      <c r="F36" s="24">
        <v>6614</v>
      </c>
      <c r="G36" s="26"/>
      <c r="H36" s="24">
        <v>8878</v>
      </c>
      <c r="I36" s="26"/>
      <c r="J36" s="24">
        <v>6997</v>
      </c>
    </row>
    <row r="37" spans="1:10" ht="21" customHeight="1">
      <c r="A37" s="4" t="s">
        <v>70</v>
      </c>
      <c r="B37" s="21"/>
      <c r="C37" s="37"/>
      <c r="D37" s="36">
        <f>SUM(D26:D36)</f>
        <v>3238013</v>
      </c>
      <c r="E37" s="25"/>
      <c r="F37" s="36">
        <f>SUM(F26:F36)</f>
        <v>2870298</v>
      </c>
      <c r="G37" s="26"/>
      <c r="H37" s="36">
        <f>SUM(H26:H36)</f>
        <v>3089650</v>
      </c>
      <c r="I37" s="26"/>
      <c r="J37" s="36">
        <f>SUM(J26:J36)</f>
        <v>2746752</v>
      </c>
    </row>
    <row r="38" spans="1:10" ht="21" customHeight="1" thickBot="1">
      <c r="A38" s="4" t="s">
        <v>6</v>
      </c>
      <c r="D38" s="38">
        <f>SUM(D24+D37)</f>
        <v>11061873</v>
      </c>
      <c r="E38" s="26"/>
      <c r="F38" s="38">
        <f>SUM(F24+F37)</f>
        <v>8009414</v>
      </c>
      <c r="G38" s="26"/>
      <c r="H38" s="38">
        <f>SUM(H24+H37)</f>
        <v>10904160</v>
      </c>
      <c r="I38" s="26"/>
      <c r="J38" s="38">
        <f>SUM(J24+J37)</f>
        <v>7867316</v>
      </c>
    </row>
    <row r="39" spans="1:10" ht="21" customHeight="1" thickTop="1">
      <c r="A39" s="4"/>
      <c r="D39" s="18"/>
      <c r="E39" s="18"/>
      <c r="F39" s="18"/>
      <c r="G39" s="18"/>
      <c r="H39" s="18"/>
      <c r="I39" s="18"/>
      <c r="J39" s="18"/>
    </row>
    <row r="40" ht="21" customHeight="1">
      <c r="A40" s="4"/>
    </row>
    <row r="41" spans="1:12" ht="21" customHeight="1">
      <c r="A41" s="4" t="s">
        <v>5</v>
      </c>
      <c r="B41" s="40"/>
      <c r="C41" s="40"/>
      <c r="D41" s="41"/>
      <c r="E41" s="42"/>
      <c r="F41" s="41"/>
      <c r="G41" s="42"/>
      <c r="H41" s="42"/>
      <c r="I41" s="42"/>
      <c r="J41" s="42"/>
      <c r="K41" s="43"/>
      <c r="L41" s="44"/>
    </row>
    <row r="42" spans="1:12" s="4" customFormat="1" ht="21" customHeight="1">
      <c r="A42" s="1" t="s">
        <v>143</v>
      </c>
      <c r="B42" s="1"/>
      <c r="C42" s="1"/>
      <c r="D42" s="1"/>
      <c r="E42" s="1"/>
      <c r="F42" s="1"/>
      <c r="G42" s="1"/>
      <c r="H42" s="1"/>
      <c r="I42" s="1"/>
      <c r="J42" s="1"/>
      <c r="K42" s="2"/>
      <c r="L42" s="3"/>
    </row>
    <row r="43" spans="1:12" s="4" customFormat="1" ht="21" customHeight="1">
      <c r="A43" s="5" t="s">
        <v>64</v>
      </c>
      <c r="B43" s="1"/>
      <c r="C43" s="1"/>
      <c r="D43" s="1"/>
      <c r="E43" s="1"/>
      <c r="F43" s="1"/>
      <c r="G43" s="1"/>
      <c r="H43" s="1"/>
      <c r="I43" s="1"/>
      <c r="J43" s="1"/>
      <c r="K43" s="3"/>
      <c r="L43" s="3"/>
    </row>
    <row r="44" spans="1:12" s="4" customFormat="1" ht="21" customHeight="1">
      <c r="A44" s="6" t="s">
        <v>180</v>
      </c>
      <c r="B44" s="1"/>
      <c r="C44" s="1"/>
      <c r="D44" s="1"/>
      <c r="E44" s="1"/>
      <c r="F44" s="1"/>
      <c r="G44" s="1"/>
      <c r="H44" s="1"/>
      <c r="I44" s="1"/>
      <c r="J44" s="1"/>
      <c r="K44" s="3"/>
      <c r="L44" s="3"/>
    </row>
    <row r="45" spans="1:12" s="4" customFormat="1" ht="21" customHeight="1">
      <c r="A45" s="6"/>
      <c r="B45" s="1"/>
      <c r="C45" s="1"/>
      <c r="D45" s="1"/>
      <c r="E45" s="1"/>
      <c r="F45" s="1"/>
      <c r="G45" s="1"/>
      <c r="H45" s="1"/>
      <c r="I45" s="1"/>
      <c r="J45" s="1"/>
      <c r="K45" s="3"/>
      <c r="L45" s="3"/>
    </row>
    <row r="46" spans="2:12" s="4" customFormat="1" ht="21" customHeight="1">
      <c r="B46" s="7"/>
      <c r="C46" s="7"/>
      <c r="D46" s="8"/>
      <c r="E46" s="9" t="s">
        <v>2</v>
      </c>
      <c r="F46" s="8"/>
      <c r="G46" s="10"/>
      <c r="H46" s="8"/>
      <c r="I46" s="9" t="s">
        <v>3</v>
      </c>
      <c r="J46" s="8"/>
      <c r="K46" s="3"/>
      <c r="L46" s="3"/>
    </row>
    <row r="47" spans="2:12" s="4" customFormat="1" ht="21" customHeight="1">
      <c r="B47" s="11" t="s">
        <v>4</v>
      </c>
      <c r="C47" s="12"/>
      <c r="D47" s="13" t="s">
        <v>147</v>
      </c>
      <c r="E47" s="14"/>
      <c r="F47" s="13" t="s">
        <v>148</v>
      </c>
      <c r="G47" s="15"/>
      <c r="H47" s="13" t="s">
        <v>147</v>
      </c>
      <c r="I47" s="14"/>
      <c r="J47" s="13" t="s">
        <v>148</v>
      </c>
      <c r="K47" s="3"/>
      <c r="L47" s="3"/>
    </row>
    <row r="48" spans="2:12" s="4" customFormat="1" ht="21" customHeight="1">
      <c r="B48" s="11"/>
      <c r="C48" s="12"/>
      <c r="D48" s="16" t="s">
        <v>144</v>
      </c>
      <c r="E48" s="17"/>
      <c r="F48" s="16" t="s">
        <v>145</v>
      </c>
      <c r="G48" s="15"/>
      <c r="H48" s="16" t="s">
        <v>144</v>
      </c>
      <c r="I48" s="17"/>
      <c r="J48" s="16" t="s">
        <v>145</v>
      </c>
      <c r="K48" s="3"/>
      <c r="L48" s="3"/>
    </row>
    <row r="49" spans="2:12" s="4" customFormat="1" ht="21" customHeight="1">
      <c r="B49" s="11"/>
      <c r="C49" s="12"/>
      <c r="D49" s="16" t="s">
        <v>146</v>
      </c>
      <c r="E49" s="17"/>
      <c r="F49" s="16"/>
      <c r="G49" s="15"/>
      <c r="H49" s="16" t="s">
        <v>146</v>
      </c>
      <c r="I49" s="17"/>
      <c r="J49" s="16"/>
      <c r="K49" s="3"/>
      <c r="L49" s="3"/>
    </row>
    <row r="50" spans="1:9" ht="21" customHeight="1">
      <c r="A50" s="4" t="s">
        <v>17</v>
      </c>
      <c r="B50" s="45"/>
      <c r="G50" s="19"/>
      <c r="I50" s="19"/>
    </row>
    <row r="51" spans="1:9" ht="21" customHeight="1">
      <c r="A51" s="4" t="s">
        <v>18</v>
      </c>
      <c r="B51" s="45"/>
      <c r="G51" s="19"/>
      <c r="I51" s="19"/>
    </row>
    <row r="52" spans="1:10" ht="21" customHeight="1">
      <c r="A52" s="27" t="s">
        <v>120</v>
      </c>
      <c r="B52" s="45"/>
      <c r="D52" s="24">
        <v>829046</v>
      </c>
      <c r="E52" s="46"/>
      <c r="F52" s="24">
        <v>702783</v>
      </c>
      <c r="G52" s="26"/>
      <c r="H52" s="24">
        <v>827435</v>
      </c>
      <c r="I52" s="26"/>
      <c r="J52" s="24">
        <v>702783</v>
      </c>
    </row>
    <row r="53" spans="1:10" ht="21" customHeight="1">
      <c r="A53" s="4" t="s">
        <v>19</v>
      </c>
      <c r="B53" s="45"/>
      <c r="D53" s="24"/>
      <c r="E53" s="46"/>
      <c r="F53" s="24"/>
      <c r="G53" s="26"/>
      <c r="H53" s="24"/>
      <c r="I53" s="26"/>
      <c r="J53" s="24"/>
    </row>
    <row r="54" spans="1:10" ht="21" customHeight="1">
      <c r="A54" s="4" t="s">
        <v>91</v>
      </c>
      <c r="B54" s="45"/>
      <c r="D54" s="28">
        <v>2981306</v>
      </c>
      <c r="E54" s="46"/>
      <c r="F54" s="28">
        <v>1899268</v>
      </c>
      <c r="G54" s="26"/>
      <c r="H54" s="28">
        <v>2977811</v>
      </c>
      <c r="I54" s="26"/>
      <c r="J54" s="28">
        <v>1892980</v>
      </c>
    </row>
    <row r="55" spans="1:10" ht="21" customHeight="1">
      <c r="A55" s="4" t="s">
        <v>102</v>
      </c>
      <c r="B55" s="45">
        <v>3</v>
      </c>
      <c r="D55" s="29">
        <v>31274</v>
      </c>
      <c r="E55" s="46"/>
      <c r="F55" s="29">
        <v>28116</v>
      </c>
      <c r="G55" s="26"/>
      <c r="H55" s="29">
        <v>31274</v>
      </c>
      <c r="I55" s="26"/>
      <c r="J55" s="29">
        <v>28116</v>
      </c>
    </row>
    <row r="56" spans="1:10" ht="21" customHeight="1">
      <c r="A56" s="4" t="s">
        <v>103</v>
      </c>
      <c r="B56" s="45"/>
      <c r="D56" s="24">
        <f>SUM(D54:D55)</f>
        <v>3012580</v>
      </c>
      <c r="E56" s="46"/>
      <c r="F56" s="24">
        <f>SUM(F54:F55)</f>
        <v>1927384</v>
      </c>
      <c r="G56" s="26"/>
      <c r="H56" s="24">
        <f>SUM(H54:H55)</f>
        <v>3009085</v>
      </c>
      <c r="I56" s="26"/>
      <c r="J56" s="24">
        <f>SUM(J54:J55)</f>
        <v>1921096</v>
      </c>
    </row>
    <row r="57" spans="1:10" ht="21" customHeight="1">
      <c r="A57" s="4" t="s">
        <v>140</v>
      </c>
      <c r="B57" s="45">
        <v>3</v>
      </c>
      <c r="D57" s="24" t="s">
        <v>0</v>
      </c>
      <c r="E57" s="46"/>
      <c r="F57" s="24" t="s">
        <v>0</v>
      </c>
      <c r="G57" s="26"/>
      <c r="H57" s="24" t="s">
        <v>0</v>
      </c>
      <c r="I57" s="26"/>
      <c r="J57" s="24">
        <v>15000</v>
      </c>
    </row>
    <row r="58" spans="1:10" ht="21" customHeight="1">
      <c r="A58" s="4" t="s">
        <v>20</v>
      </c>
      <c r="B58" s="45"/>
      <c r="D58" s="47">
        <v>66399</v>
      </c>
      <c r="E58" s="46"/>
      <c r="F58" s="24">
        <v>55662</v>
      </c>
      <c r="G58" s="26"/>
      <c r="H58" s="24">
        <v>66399</v>
      </c>
      <c r="I58" s="26"/>
      <c r="J58" s="24">
        <v>55662</v>
      </c>
    </row>
    <row r="59" spans="1:10" ht="21" customHeight="1">
      <c r="A59" s="4" t="s">
        <v>137</v>
      </c>
      <c r="B59" s="45"/>
      <c r="D59" s="47">
        <v>125000</v>
      </c>
      <c r="E59" s="46"/>
      <c r="F59" s="47">
        <v>125000</v>
      </c>
      <c r="G59" s="26"/>
      <c r="H59" s="47">
        <v>125000</v>
      </c>
      <c r="I59" s="26"/>
      <c r="J59" s="47">
        <v>125000</v>
      </c>
    </row>
    <row r="60" spans="1:10" ht="21" customHeight="1">
      <c r="A60" s="27" t="s">
        <v>21</v>
      </c>
      <c r="B60" s="45"/>
      <c r="D60" s="30"/>
      <c r="E60" s="30"/>
      <c r="F60" s="47"/>
      <c r="G60" s="26"/>
      <c r="H60" s="47"/>
      <c r="I60" s="26"/>
      <c r="J60" s="47"/>
    </row>
    <row r="61" spans="1:10" ht="21" customHeight="1">
      <c r="A61" s="4" t="s">
        <v>106</v>
      </c>
      <c r="B61" s="45">
        <v>3</v>
      </c>
      <c r="D61" s="24">
        <v>2932698</v>
      </c>
      <c r="E61" s="46"/>
      <c r="F61" s="24">
        <v>1464033</v>
      </c>
      <c r="G61" s="48"/>
      <c r="H61" s="24">
        <v>2932698</v>
      </c>
      <c r="I61" s="48"/>
      <c r="J61" s="24">
        <v>1464033</v>
      </c>
    </row>
    <row r="62" spans="1:10" ht="21" customHeight="1">
      <c r="A62" s="4" t="s">
        <v>204</v>
      </c>
      <c r="B62" s="45"/>
      <c r="D62" s="24">
        <v>278387</v>
      </c>
      <c r="E62" s="46"/>
      <c r="F62" s="24">
        <v>66694</v>
      </c>
      <c r="G62" s="48"/>
      <c r="H62" s="24">
        <v>278387</v>
      </c>
      <c r="I62" s="48"/>
      <c r="J62" s="24">
        <v>66694</v>
      </c>
    </row>
    <row r="63" spans="1:10" ht="21" customHeight="1">
      <c r="A63" s="27" t="s">
        <v>22</v>
      </c>
      <c r="B63" s="45"/>
      <c r="D63" s="35">
        <v>109054</v>
      </c>
      <c r="E63" s="46"/>
      <c r="F63" s="35">
        <v>76909</v>
      </c>
      <c r="G63" s="48"/>
      <c r="H63" s="35">
        <v>98324</v>
      </c>
      <c r="I63" s="48"/>
      <c r="J63" s="35">
        <v>68816</v>
      </c>
    </row>
    <row r="64" spans="1:11" ht="21" customHeight="1">
      <c r="A64" s="4" t="s">
        <v>23</v>
      </c>
      <c r="B64" s="45"/>
      <c r="D64" s="36">
        <f>SUM(D52:D52,D56:D63)</f>
        <v>7353164</v>
      </c>
      <c r="E64" s="46"/>
      <c r="F64" s="36">
        <f>SUM(F52:F52,F56:F63)</f>
        <v>4418465</v>
      </c>
      <c r="G64" s="24"/>
      <c r="H64" s="36">
        <f>SUM(H52:H52,H56:H63)</f>
        <v>7337328</v>
      </c>
      <c r="I64" s="26"/>
      <c r="J64" s="36">
        <f>SUM(J52:J52,J56:J63)</f>
        <v>4419084</v>
      </c>
      <c r="K64" s="49"/>
    </row>
    <row r="65" spans="1:11" ht="21" customHeight="1">
      <c r="A65" s="4" t="s">
        <v>86</v>
      </c>
      <c r="B65" s="45"/>
      <c r="D65" s="18"/>
      <c r="E65" s="18"/>
      <c r="F65" s="24"/>
      <c r="G65" s="24"/>
      <c r="H65" s="24"/>
      <c r="I65" s="26"/>
      <c r="J65" s="24"/>
      <c r="K65" s="49"/>
    </row>
    <row r="66" spans="1:12" s="51" customFormat="1" ht="21" customHeight="1">
      <c r="A66" s="4" t="s">
        <v>89</v>
      </c>
      <c r="B66" s="50"/>
      <c r="D66" s="52">
        <v>35378</v>
      </c>
      <c r="E66" s="53"/>
      <c r="F66" s="52">
        <v>20330</v>
      </c>
      <c r="G66" s="52"/>
      <c r="H66" s="52">
        <v>35378</v>
      </c>
      <c r="I66" s="48"/>
      <c r="J66" s="52">
        <v>20330</v>
      </c>
      <c r="K66" s="54"/>
      <c r="L66" s="55"/>
    </row>
    <row r="67" spans="1:12" s="51" customFormat="1" ht="21" customHeight="1">
      <c r="A67" s="4" t="s">
        <v>130</v>
      </c>
      <c r="B67" s="50"/>
      <c r="D67" s="52">
        <v>375000</v>
      </c>
      <c r="E67" s="53"/>
      <c r="F67" s="52">
        <v>375000</v>
      </c>
      <c r="G67" s="52"/>
      <c r="H67" s="52">
        <v>375000</v>
      </c>
      <c r="I67" s="48"/>
      <c r="J67" s="52">
        <v>375000</v>
      </c>
      <c r="K67" s="54"/>
      <c r="L67" s="55"/>
    </row>
    <row r="68" spans="1:10" ht="21" customHeight="1">
      <c r="A68" s="4" t="s">
        <v>116</v>
      </c>
      <c r="B68" s="45">
        <v>4</v>
      </c>
      <c r="D68" s="24">
        <v>2395</v>
      </c>
      <c r="E68" s="46"/>
      <c r="F68" s="24">
        <v>2395</v>
      </c>
      <c r="G68" s="26"/>
      <c r="H68" s="24">
        <v>2395</v>
      </c>
      <c r="I68" s="26"/>
      <c r="J68" s="24">
        <v>2395</v>
      </c>
    </row>
    <row r="69" spans="1:10" ht="21" customHeight="1">
      <c r="A69" s="4" t="s">
        <v>87</v>
      </c>
      <c r="B69" s="45"/>
      <c r="D69" s="24">
        <v>9228</v>
      </c>
      <c r="E69" s="46"/>
      <c r="F69" s="24">
        <v>8175</v>
      </c>
      <c r="G69" s="26"/>
      <c r="H69" s="24" t="s">
        <v>0</v>
      </c>
      <c r="I69" s="26"/>
      <c r="J69" s="24" t="s">
        <v>0</v>
      </c>
    </row>
    <row r="70" spans="1:10" ht="21" customHeight="1">
      <c r="A70" s="4" t="s">
        <v>88</v>
      </c>
      <c r="B70" s="45"/>
      <c r="D70" s="36">
        <f>SUM(D66:D69)</f>
        <v>422001</v>
      </c>
      <c r="E70" s="46"/>
      <c r="F70" s="36">
        <f>SUM(F66:F69)</f>
        <v>405900</v>
      </c>
      <c r="G70" s="26"/>
      <c r="H70" s="36">
        <f>SUM(H66:H69)</f>
        <v>412773</v>
      </c>
      <c r="I70" s="26"/>
      <c r="J70" s="36">
        <f>SUM(J66:J69)</f>
        <v>397725</v>
      </c>
    </row>
    <row r="71" spans="1:10" ht="21" customHeight="1">
      <c r="A71" s="4" t="s">
        <v>24</v>
      </c>
      <c r="B71" s="45"/>
      <c r="D71" s="36">
        <f>SUM(D64,D70)</f>
        <v>7775165</v>
      </c>
      <c r="E71" s="30"/>
      <c r="F71" s="36">
        <f>SUM(F64+F70)</f>
        <v>4824365</v>
      </c>
      <c r="G71" s="26"/>
      <c r="H71" s="36">
        <f>SUM(H64+H70)</f>
        <v>7750101</v>
      </c>
      <c r="I71" s="26"/>
      <c r="J71" s="36">
        <f>SUM(J64+J70)</f>
        <v>4816809</v>
      </c>
    </row>
    <row r="72" spans="6:10" ht="21" customHeight="1">
      <c r="F72" s="18"/>
      <c r="G72" s="18"/>
      <c r="H72" s="18"/>
      <c r="I72" s="18"/>
      <c r="J72" s="18"/>
    </row>
    <row r="73" spans="6:10" ht="21" customHeight="1">
      <c r="F73" s="18"/>
      <c r="G73" s="18"/>
      <c r="H73" s="18"/>
      <c r="I73" s="18"/>
      <c r="J73" s="18"/>
    </row>
    <row r="74" spans="1:10" ht="21" customHeight="1">
      <c r="A74" s="4" t="s">
        <v>5</v>
      </c>
      <c r="F74" s="18"/>
      <c r="G74" s="18"/>
      <c r="H74" s="18"/>
      <c r="I74" s="18"/>
      <c r="J74" s="18"/>
    </row>
    <row r="75" spans="1:12" s="4" customFormat="1" ht="21" customHeight="1">
      <c r="A75" s="1" t="s">
        <v>143</v>
      </c>
      <c r="B75" s="1"/>
      <c r="C75" s="1"/>
      <c r="D75" s="1"/>
      <c r="E75" s="1"/>
      <c r="F75" s="1"/>
      <c r="G75" s="1"/>
      <c r="H75" s="1"/>
      <c r="I75" s="1"/>
      <c r="J75" s="1"/>
      <c r="K75" s="2"/>
      <c r="L75" s="3"/>
    </row>
    <row r="76" spans="1:12" s="4" customFormat="1" ht="21" customHeight="1">
      <c r="A76" s="5" t="s">
        <v>64</v>
      </c>
      <c r="B76" s="1"/>
      <c r="C76" s="1"/>
      <c r="D76" s="1"/>
      <c r="E76" s="1"/>
      <c r="F76" s="1"/>
      <c r="G76" s="1"/>
      <c r="H76" s="1"/>
      <c r="I76" s="1"/>
      <c r="J76" s="1"/>
      <c r="K76" s="3"/>
      <c r="L76" s="3"/>
    </row>
    <row r="77" spans="1:12" s="4" customFormat="1" ht="21" customHeight="1">
      <c r="A77" s="6" t="s">
        <v>180</v>
      </c>
      <c r="B77" s="1"/>
      <c r="C77" s="1"/>
      <c r="D77" s="1"/>
      <c r="E77" s="1"/>
      <c r="F77" s="1"/>
      <c r="G77" s="1"/>
      <c r="H77" s="1"/>
      <c r="I77" s="1"/>
      <c r="J77" s="1"/>
      <c r="K77" s="3"/>
      <c r="L77" s="3"/>
    </row>
    <row r="78" spans="1:12" s="4" customFormat="1" ht="21" customHeight="1">
      <c r="A78" s="6"/>
      <c r="B78" s="1"/>
      <c r="C78" s="1"/>
      <c r="D78" s="1"/>
      <c r="E78" s="1"/>
      <c r="F78" s="1"/>
      <c r="G78" s="1"/>
      <c r="H78" s="1"/>
      <c r="I78" s="1"/>
      <c r="J78" s="1"/>
      <c r="K78" s="3"/>
      <c r="L78" s="3"/>
    </row>
    <row r="79" spans="2:12" s="4" customFormat="1" ht="21" customHeight="1">
      <c r="B79" s="7"/>
      <c r="C79" s="7"/>
      <c r="D79" s="8"/>
      <c r="E79" s="9" t="s">
        <v>2</v>
      </c>
      <c r="F79" s="8"/>
      <c r="G79" s="10"/>
      <c r="H79" s="8"/>
      <c r="I79" s="9" t="s">
        <v>3</v>
      </c>
      <c r="J79" s="8"/>
      <c r="K79" s="3"/>
      <c r="L79" s="3"/>
    </row>
    <row r="80" spans="2:12" s="4" customFormat="1" ht="21" customHeight="1">
      <c r="B80" s="11" t="s">
        <v>4</v>
      </c>
      <c r="C80" s="12"/>
      <c r="D80" s="13" t="s">
        <v>147</v>
      </c>
      <c r="E80" s="14"/>
      <c r="F80" s="13" t="s">
        <v>148</v>
      </c>
      <c r="G80" s="15"/>
      <c r="H80" s="13" t="s">
        <v>147</v>
      </c>
      <c r="I80" s="14"/>
      <c r="J80" s="13" t="s">
        <v>148</v>
      </c>
      <c r="K80" s="3"/>
      <c r="L80" s="3"/>
    </row>
    <row r="81" spans="2:12" s="4" customFormat="1" ht="21" customHeight="1">
      <c r="B81" s="11"/>
      <c r="C81" s="12"/>
      <c r="D81" s="16" t="s">
        <v>144</v>
      </c>
      <c r="E81" s="17"/>
      <c r="F81" s="16" t="s">
        <v>145</v>
      </c>
      <c r="G81" s="15"/>
      <c r="H81" s="16" t="s">
        <v>144</v>
      </c>
      <c r="I81" s="17"/>
      <c r="J81" s="16" t="s">
        <v>145</v>
      </c>
      <c r="K81" s="3"/>
      <c r="L81" s="3"/>
    </row>
    <row r="82" spans="2:12" s="4" customFormat="1" ht="21" customHeight="1">
      <c r="B82" s="11"/>
      <c r="C82" s="12"/>
      <c r="D82" s="16" t="s">
        <v>146</v>
      </c>
      <c r="E82" s="17"/>
      <c r="F82" s="16"/>
      <c r="G82" s="15"/>
      <c r="H82" s="16" t="s">
        <v>146</v>
      </c>
      <c r="I82" s="17"/>
      <c r="J82" s="16"/>
      <c r="K82" s="3"/>
      <c r="L82" s="3"/>
    </row>
    <row r="83" spans="1:10" ht="21" customHeight="1">
      <c r="A83" s="27" t="s">
        <v>25</v>
      </c>
      <c r="B83" s="56"/>
      <c r="C83" s="56"/>
      <c r="D83" s="57"/>
      <c r="E83" s="58"/>
      <c r="F83" s="57"/>
      <c r="G83" s="59"/>
      <c r="H83" s="57"/>
      <c r="I83" s="58"/>
      <c r="J83" s="57"/>
    </row>
    <row r="84" spans="1:9" ht="21" customHeight="1">
      <c r="A84" s="27" t="s">
        <v>26</v>
      </c>
      <c r="B84" s="21"/>
      <c r="E84" s="60"/>
      <c r="G84" s="61"/>
      <c r="I84" s="61"/>
    </row>
    <row r="85" spans="1:10" ht="21" customHeight="1">
      <c r="A85" s="27" t="s">
        <v>112</v>
      </c>
      <c r="B85" s="21"/>
      <c r="D85" s="19"/>
      <c r="E85" s="60"/>
      <c r="F85" s="19"/>
      <c r="G85" s="61"/>
      <c r="H85" s="19"/>
      <c r="I85" s="61"/>
      <c r="J85" s="19"/>
    </row>
    <row r="86" spans="1:10" ht="21" customHeight="1" thickBot="1">
      <c r="A86" s="27" t="s">
        <v>141</v>
      </c>
      <c r="B86" s="21"/>
      <c r="D86" s="62">
        <v>1190250</v>
      </c>
      <c r="E86" s="46"/>
      <c r="F86" s="62">
        <v>1190250</v>
      </c>
      <c r="G86" s="26"/>
      <c r="H86" s="62">
        <v>1190250</v>
      </c>
      <c r="I86" s="26"/>
      <c r="J86" s="62">
        <v>1190250</v>
      </c>
    </row>
    <row r="87" spans="1:10" ht="21" customHeight="1" thickTop="1">
      <c r="A87" s="27" t="s">
        <v>113</v>
      </c>
      <c r="B87" s="21">
        <v>5</v>
      </c>
      <c r="D87" s="26"/>
      <c r="E87" s="46"/>
      <c r="F87" s="26"/>
      <c r="G87" s="26"/>
      <c r="H87" s="26"/>
      <c r="I87" s="26"/>
      <c r="J87" s="26"/>
    </row>
    <row r="88" spans="1:10" ht="21" customHeight="1">
      <c r="A88" s="27" t="s">
        <v>194</v>
      </c>
      <c r="B88" s="21"/>
      <c r="D88" s="19">
        <v>1015763</v>
      </c>
      <c r="E88" s="19"/>
      <c r="F88" s="26">
        <v>1015745</v>
      </c>
      <c r="G88" s="19"/>
      <c r="H88" s="19">
        <v>1015763</v>
      </c>
      <c r="I88" s="19"/>
      <c r="J88" s="19">
        <v>1015745</v>
      </c>
    </row>
    <row r="89" spans="1:10" ht="21" customHeight="1">
      <c r="A89" s="27" t="s">
        <v>205</v>
      </c>
      <c r="B89" s="21"/>
      <c r="D89" s="19"/>
      <c r="E89" s="19"/>
      <c r="F89" s="26"/>
      <c r="G89" s="19"/>
      <c r="H89" s="19"/>
      <c r="I89" s="19"/>
      <c r="J89" s="19"/>
    </row>
    <row r="90" spans="1:10" ht="21" customHeight="1">
      <c r="A90" s="27" t="s">
        <v>45</v>
      </c>
      <c r="B90" s="21"/>
      <c r="D90" s="24">
        <v>1036000</v>
      </c>
      <c r="E90" s="46"/>
      <c r="F90" s="24">
        <v>1036000</v>
      </c>
      <c r="G90" s="24"/>
      <c r="H90" s="24">
        <v>1036000</v>
      </c>
      <c r="I90" s="26"/>
      <c r="J90" s="24">
        <v>1036000</v>
      </c>
    </row>
    <row r="91" spans="1:10" ht="21" customHeight="1">
      <c r="A91" s="27" t="s">
        <v>65</v>
      </c>
      <c r="B91" s="21"/>
      <c r="D91" s="24"/>
      <c r="E91" s="46"/>
      <c r="F91" s="24"/>
      <c r="G91" s="24"/>
      <c r="H91" s="24"/>
      <c r="I91" s="26"/>
      <c r="J91" s="24"/>
    </row>
    <row r="92" spans="1:10" ht="21" customHeight="1">
      <c r="A92" s="27" t="s">
        <v>123</v>
      </c>
      <c r="B92" s="21"/>
      <c r="D92" s="28">
        <v>443715</v>
      </c>
      <c r="E92" s="46"/>
      <c r="F92" s="28">
        <v>443715</v>
      </c>
      <c r="G92" s="26"/>
      <c r="H92" s="28">
        <v>443715</v>
      </c>
      <c r="I92" s="26"/>
      <c r="J92" s="28">
        <v>443715</v>
      </c>
    </row>
    <row r="93" spans="1:10" ht="21" customHeight="1">
      <c r="A93" s="27" t="s">
        <v>27</v>
      </c>
      <c r="B93" s="21"/>
      <c r="D93" s="29">
        <v>188950</v>
      </c>
      <c r="E93" s="46"/>
      <c r="F93" s="29">
        <v>198091</v>
      </c>
      <c r="G93" s="26"/>
      <c r="H93" s="29">
        <v>188950</v>
      </c>
      <c r="I93" s="26"/>
      <c r="J93" s="29">
        <v>198091</v>
      </c>
    </row>
    <row r="94" spans="1:10" ht="21" customHeight="1">
      <c r="A94" s="27"/>
      <c r="B94" s="21"/>
      <c r="D94" s="24">
        <f>SUM(D92:D93)</f>
        <v>632665</v>
      </c>
      <c r="E94" s="46"/>
      <c r="F94" s="24">
        <f>SUM(F92:F93)</f>
        <v>641806</v>
      </c>
      <c r="G94" s="26"/>
      <c r="H94" s="24">
        <f>SUM(H92:H93)</f>
        <v>632665</v>
      </c>
      <c r="I94" s="26"/>
      <c r="J94" s="24">
        <f>SUM(J92:J93)</f>
        <v>641806</v>
      </c>
    </row>
    <row r="95" spans="1:10" ht="21" customHeight="1">
      <c r="A95" s="27" t="s">
        <v>185</v>
      </c>
      <c r="B95" s="21">
        <v>6</v>
      </c>
      <c r="D95" s="24">
        <v>8307</v>
      </c>
      <c r="E95" s="46"/>
      <c r="F95" s="24" t="s">
        <v>0</v>
      </c>
      <c r="G95" s="24"/>
      <c r="H95" s="24">
        <v>8307</v>
      </c>
      <c r="I95" s="26"/>
      <c r="J95" s="24" t="s">
        <v>0</v>
      </c>
    </row>
    <row r="96" spans="1:10" ht="21" customHeight="1">
      <c r="A96" s="27" t="s">
        <v>136</v>
      </c>
      <c r="B96" s="21">
        <v>6</v>
      </c>
      <c r="D96" s="24">
        <v>1958</v>
      </c>
      <c r="E96" s="46"/>
      <c r="F96" s="24">
        <v>18</v>
      </c>
      <c r="G96" s="26"/>
      <c r="H96" s="24">
        <v>1958</v>
      </c>
      <c r="I96" s="26"/>
      <c r="J96" s="24">
        <v>18</v>
      </c>
    </row>
    <row r="97" spans="1:10" ht="21" customHeight="1">
      <c r="A97" s="4" t="s">
        <v>195</v>
      </c>
      <c r="B97" s="21"/>
      <c r="D97" s="24">
        <v>-3767</v>
      </c>
      <c r="E97" s="26"/>
      <c r="F97" s="24">
        <v>-4830</v>
      </c>
      <c r="G97" s="26"/>
      <c r="H97" s="24">
        <v>-3767</v>
      </c>
      <c r="I97" s="26"/>
      <c r="J97" s="24">
        <v>-4830</v>
      </c>
    </row>
    <row r="98" spans="1:10" ht="21" customHeight="1">
      <c r="A98" s="27" t="s">
        <v>28</v>
      </c>
      <c r="B98" s="37"/>
      <c r="D98" s="24"/>
      <c r="E98" s="30"/>
      <c r="F98" s="24"/>
      <c r="G98" s="26"/>
      <c r="H98" s="24"/>
      <c r="I98" s="26"/>
      <c r="J98" s="24"/>
    </row>
    <row r="99" spans="1:10" ht="21" customHeight="1">
      <c r="A99" s="4" t="s">
        <v>29</v>
      </c>
      <c r="B99" s="21"/>
      <c r="D99" s="24">
        <v>79400</v>
      </c>
      <c r="E99" s="46"/>
      <c r="F99" s="24">
        <v>79400</v>
      </c>
      <c r="G99" s="26"/>
      <c r="H99" s="24">
        <v>79400</v>
      </c>
      <c r="I99" s="26"/>
      <c r="J99" s="24">
        <v>79400</v>
      </c>
    </row>
    <row r="100" spans="1:10" ht="21" customHeight="1">
      <c r="A100" s="4" t="s">
        <v>138</v>
      </c>
      <c r="B100" s="37"/>
      <c r="D100" s="35">
        <v>383733</v>
      </c>
      <c r="E100" s="26"/>
      <c r="F100" s="35">
        <v>282368</v>
      </c>
      <c r="G100" s="26"/>
      <c r="H100" s="35">
        <v>383733</v>
      </c>
      <c r="I100" s="26"/>
      <c r="J100" s="35">
        <v>282368</v>
      </c>
    </row>
    <row r="101" spans="1:10" ht="21" customHeight="1">
      <c r="A101" s="4" t="s">
        <v>30</v>
      </c>
      <c r="D101" s="24">
        <f>SUM(D88:D91,D94:D100)</f>
        <v>3154059</v>
      </c>
      <c r="E101" s="30"/>
      <c r="F101" s="24">
        <f>SUM(F88:F91,F94:F100)</f>
        <v>3050507</v>
      </c>
      <c r="G101" s="26"/>
      <c r="H101" s="24">
        <f>SUM(H88:H91,H94:H100)</f>
        <v>3154059</v>
      </c>
      <c r="I101" s="26"/>
      <c r="J101" s="24">
        <f>SUM(J88:J91,J94:J100)</f>
        <v>3050507</v>
      </c>
    </row>
    <row r="102" spans="1:10" ht="21" customHeight="1">
      <c r="A102" s="4" t="s">
        <v>31</v>
      </c>
      <c r="D102" s="18"/>
      <c r="E102" s="18"/>
      <c r="F102" s="18"/>
      <c r="G102" s="18"/>
      <c r="H102" s="18"/>
      <c r="I102" s="18"/>
      <c r="J102" s="18"/>
    </row>
    <row r="103" spans="1:10" ht="21" customHeight="1">
      <c r="A103" s="4" t="s">
        <v>32</v>
      </c>
      <c r="D103" s="35">
        <v>132649</v>
      </c>
      <c r="E103" s="30"/>
      <c r="F103" s="35">
        <v>134542</v>
      </c>
      <c r="G103" s="26"/>
      <c r="H103" s="35" t="s">
        <v>0</v>
      </c>
      <c r="I103" s="26"/>
      <c r="J103" s="35" t="s">
        <v>0</v>
      </c>
    </row>
    <row r="104" spans="1:10" ht="21" customHeight="1">
      <c r="A104" s="4" t="s">
        <v>33</v>
      </c>
      <c r="D104" s="24">
        <f>SUM(D101:D103)</f>
        <v>3286708</v>
      </c>
      <c r="E104" s="30"/>
      <c r="F104" s="24">
        <f>SUM(F101:F103)</f>
        <v>3185049</v>
      </c>
      <c r="G104" s="26"/>
      <c r="H104" s="24">
        <f>SUM(H101:H103)</f>
        <v>3154059</v>
      </c>
      <c r="I104" s="26"/>
      <c r="J104" s="24">
        <f>SUM(J101:J103)</f>
        <v>3050507</v>
      </c>
    </row>
    <row r="105" spans="1:10" ht="21" customHeight="1" thickBot="1">
      <c r="A105" s="4" t="s">
        <v>34</v>
      </c>
      <c r="D105" s="38">
        <f>SUM(D71+D104)</f>
        <v>11061873</v>
      </c>
      <c r="E105" s="30"/>
      <c r="F105" s="38">
        <f>SUM(F71+F104)</f>
        <v>8009414</v>
      </c>
      <c r="G105" s="26"/>
      <c r="H105" s="38">
        <f>SUM(H71+H104)</f>
        <v>10904160</v>
      </c>
      <c r="I105" s="26"/>
      <c r="J105" s="38">
        <f>SUM(J71+J104)</f>
        <v>7867316</v>
      </c>
    </row>
    <row r="106" spans="4:10" ht="21" customHeight="1" thickTop="1">
      <c r="D106" s="63">
        <f>SUM(D105-D38)</f>
        <v>0</v>
      </c>
      <c r="F106" s="63">
        <f>F105-F38</f>
        <v>0</v>
      </c>
      <c r="G106" s="61"/>
      <c r="H106" s="63">
        <f>H105-H38</f>
        <v>0</v>
      </c>
      <c r="I106" s="61"/>
      <c r="J106" s="63">
        <f>J105-J38</f>
        <v>0</v>
      </c>
    </row>
    <row r="107" spans="1:10" ht="21" customHeight="1">
      <c r="A107" s="4" t="s">
        <v>5</v>
      </c>
      <c r="G107" s="61"/>
      <c r="H107" s="61"/>
      <c r="I107" s="61"/>
      <c r="J107" s="61"/>
    </row>
    <row r="108" spans="1:10" ht="21" customHeight="1">
      <c r="A108" s="4"/>
      <c r="G108" s="61"/>
      <c r="H108" s="61"/>
      <c r="I108" s="61"/>
      <c r="J108" s="61"/>
    </row>
    <row r="109" spans="1:10" ht="21" customHeight="1">
      <c r="A109" s="64"/>
      <c r="C109" s="44"/>
      <c r="G109" s="19"/>
      <c r="H109" s="19"/>
      <c r="I109" s="19"/>
      <c r="J109" s="19"/>
    </row>
    <row r="110" spans="7:10" ht="21" customHeight="1">
      <c r="G110" s="61"/>
      <c r="H110" s="61"/>
      <c r="I110" s="61"/>
      <c r="J110" s="61"/>
    </row>
    <row r="111" spans="2:10" ht="21" customHeight="1">
      <c r="B111" s="18" t="s">
        <v>35</v>
      </c>
      <c r="G111" s="61"/>
      <c r="H111" s="61"/>
      <c r="I111" s="61"/>
      <c r="J111" s="61"/>
    </row>
    <row r="112" spans="1:10" ht="21" customHeight="1">
      <c r="A112" s="64"/>
      <c r="C112" s="44"/>
      <c r="G112" s="19"/>
      <c r="H112" s="19"/>
      <c r="I112" s="19"/>
      <c r="J112" s="19"/>
    </row>
    <row r="113" spans="1:10" ht="21" customHeight="1">
      <c r="A113" s="20"/>
      <c r="C113" s="44"/>
      <c r="F113" s="61"/>
      <c r="G113" s="19"/>
      <c r="H113" s="19"/>
      <c r="I113" s="19"/>
      <c r="J113" s="65" t="s">
        <v>149</v>
      </c>
    </row>
    <row r="114" spans="1:12" s="4" customFormat="1" ht="21" customHeight="1">
      <c r="A114" s="1" t="s">
        <v>143</v>
      </c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3"/>
    </row>
    <row r="115" spans="1:12" s="4" customFormat="1" ht="21" customHeight="1">
      <c r="A115" s="1" t="s">
        <v>36</v>
      </c>
      <c r="B115" s="66"/>
      <c r="C115" s="67"/>
      <c r="D115" s="1"/>
      <c r="E115" s="1"/>
      <c r="F115" s="1"/>
      <c r="G115" s="1"/>
      <c r="H115" s="1"/>
      <c r="I115" s="1"/>
      <c r="J115" s="1"/>
      <c r="K115" s="3"/>
      <c r="L115" s="3"/>
    </row>
    <row r="116" spans="1:10" s="68" customFormat="1" ht="21" customHeight="1">
      <c r="A116" s="6" t="s">
        <v>175</v>
      </c>
      <c r="B116" s="66"/>
      <c r="C116" s="67"/>
      <c r="D116" s="1"/>
      <c r="E116" s="1"/>
      <c r="F116" s="1"/>
      <c r="G116" s="1"/>
      <c r="H116" s="1"/>
      <c r="I116" s="1"/>
      <c r="J116" s="1"/>
    </row>
    <row r="117" spans="1:10" s="68" customFormat="1" ht="21" customHeight="1">
      <c r="A117" s="6" t="s">
        <v>182</v>
      </c>
      <c r="B117" s="66"/>
      <c r="C117" s="67"/>
      <c r="D117" s="1"/>
      <c r="E117" s="1"/>
      <c r="F117" s="1"/>
      <c r="G117" s="1"/>
      <c r="H117" s="1"/>
      <c r="I117" s="1"/>
      <c r="J117" s="1"/>
    </row>
    <row r="118" spans="1:10" s="68" customFormat="1" ht="21" customHeight="1">
      <c r="A118" s="6"/>
      <c r="B118" s="66"/>
      <c r="C118" s="67"/>
      <c r="D118" s="1"/>
      <c r="E118" s="1"/>
      <c r="F118" s="1"/>
      <c r="G118" s="1"/>
      <c r="H118" s="1"/>
      <c r="I118" s="1"/>
      <c r="J118" s="1"/>
    </row>
    <row r="119" spans="2:12" s="4" customFormat="1" ht="21" customHeight="1">
      <c r="B119" s="7"/>
      <c r="C119" s="7"/>
      <c r="D119" s="8"/>
      <c r="E119" s="9" t="s">
        <v>2</v>
      </c>
      <c r="F119" s="8"/>
      <c r="G119" s="10"/>
      <c r="H119" s="8"/>
      <c r="I119" s="9" t="s">
        <v>3</v>
      </c>
      <c r="J119" s="8"/>
      <c r="K119" s="3"/>
      <c r="L119" s="3"/>
    </row>
    <row r="120" spans="2:12" s="4" customFormat="1" ht="21" customHeight="1">
      <c r="B120" s="11" t="s">
        <v>4</v>
      </c>
      <c r="C120" s="69"/>
      <c r="D120" s="13">
        <v>2005</v>
      </c>
      <c r="E120" s="13"/>
      <c r="F120" s="13">
        <v>2004</v>
      </c>
      <c r="G120" s="13"/>
      <c r="H120" s="13">
        <v>2005</v>
      </c>
      <c r="I120" s="13"/>
      <c r="J120" s="13">
        <v>2004</v>
      </c>
      <c r="K120" s="3"/>
      <c r="L120" s="3"/>
    </row>
    <row r="121" ht="21" customHeight="1">
      <c r="A121" s="4" t="s">
        <v>37</v>
      </c>
    </row>
    <row r="122" spans="1:10" ht="21" customHeight="1">
      <c r="A122" s="4" t="s">
        <v>43</v>
      </c>
      <c r="B122" s="70"/>
      <c r="C122" s="70"/>
      <c r="D122" s="30">
        <v>3491872</v>
      </c>
      <c r="E122" s="30"/>
      <c r="F122" s="30">
        <v>1648093</v>
      </c>
      <c r="G122" s="30"/>
      <c r="H122" s="30">
        <v>3482920</v>
      </c>
      <c r="I122" s="30"/>
      <c r="J122" s="30">
        <v>1621851</v>
      </c>
    </row>
    <row r="123" spans="1:10" ht="21" customHeight="1">
      <c r="A123" s="4" t="s">
        <v>150</v>
      </c>
      <c r="B123" s="70"/>
      <c r="C123" s="70"/>
      <c r="D123" s="30"/>
      <c r="E123" s="30"/>
      <c r="F123" s="30"/>
      <c r="G123" s="30"/>
      <c r="H123" s="30"/>
      <c r="I123" s="30"/>
      <c r="J123" s="30"/>
    </row>
    <row r="124" spans="1:10" ht="21" customHeight="1">
      <c r="A124" s="4" t="s">
        <v>117</v>
      </c>
      <c r="B124" s="70"/>
      <c r="C124" s="70"/>
      <c r="D124" s="30">
        <v>1858</v>
      </c>
      <c r="E124" s="30"/>
      <c r="F124" s="30">
        <v>3719</v>
      </c>
      <c r="G124" s="30"/>
      <c r="H124" s="30">
        <v>1858</v>
      </c>
      <c r="I124" s="30"/>
      <c r="J124" s="30">
        <v>3719</v>
      </c>
    </row>
    <row r="125" spans="1:10" ht="21" customHeight="1">
      <c r="A125" s="4" t="s">
        <v>22</v>
      </c>
      <c r="B125" s="70"/>
      <c r="C125" s="70"/>
      <c r="D125" s="30">
        <v>12188</v>
      </c>
      <c r="E125" s="30"/>
      <c r="F125" s="30">
        <v>7968</v>
      </c>
      <c r="G125" s="30"/>
      <c r="H125" s="30">
        <v>8942</v>
      </c>
      <c r="I125" s="30"/>
      <c r="J125" s="30">
        <v>6539</v>
      </c>
    </row>
    <row r="126" spans="1:3" ht="21" customHeight="1">
      <c r="A126" s="4" t="s">
        <v>104</v>
      </c>
      <c r="B126" s="70"/>
      <c r="C126" s="70"/>
    </row>
    <row r="127" spans="1:10" ht="21" customHeight="1">
      <c r="A127" s="4" t="s">
        <v>94</v>
      </c>
      <c r="B127" s="70"/>
      <c r="C127" s="70"/>
      <c r="D127" s="30">
        <v>8678</v>
      </c>
      <c r="E127" s="30"/>
      <c r="F127" s="30">
        <v>7473</v>
      </c>
      <c r="G127" s="30"/>
      <c r="H127" s="30">
        <v>13058</v>
      </c>
      <c r="I127" s="30"/>
      <c r="J127" s="30">
        <v>8241</v>
      </c>
    </row>
    <row r="128" spans="1:10" ht="21" customHeight="1">
      <c r="A128" s="4" t="s">
        <v>38</v>
      </c>
      <c r="B128" s="71"/>
      <c r="C128" s="71"/>
      <c r="D128" s="72">
        <f>SUM(D122:D127)</f>
        <v>3514596</v>
      </c>
      <c r="E128" s="26"/>
      <c r="F128" s="72">
        <f>SUM(F122:F127)</f>
        <v>1667253</v>
      </c>
      <c r="G128" s="26"/>
      <c r="H128" s="72">
        <f>SUM(H122:H127)</f>
        <v>3506778</v>
      </c>
      <c r="I128" s="26"/>
      <c r="J128" s="72">
        <f>SUM(J122:J127)</f>
        <v>1640350</v>
      </c>
    </row>
    <row r="129" spans="1:3" ht="21" customHeight="1">
      <c r="A129" s="27" t="s">
        <v>39</v>
      </c>
      <c r="B129" s="71"/>
      <c r="C129" s="71"/>
    </row>
    <row r="130" spans="1:10" ht="21" customHeight="1">
      <c r="A130" s="27" t="s">
        <v>151</v>
      </c>
      <c r="B130" s="70"/>
      <c r="C130" s="70"/>
      <c r="D130" s="30">
        <v>3329007</v>
      </c>
      <c r="E130" s="30"/>
      <c r="F130" s="30">
        <v>1531434</v>
      </c>
      <c r="G130" s="26"/>
      <c r="H130" s="30">
        <v>3324209</v>
      </c>
      <c r="I130" s="26"/>
      <c r="J130" s="30">
        <v>1507280</v>
      </c>
    </row>
    <row r="131" spans="1:10" ht="21" customHeight="1">
      <c r="A131" s="27" t="s">
        <v>40</v>
      </c>
      <c r="B131" s="70"/>
      <c r="C131" s="70"/>
      <c r="D131" s="30">
        <v>66766</v>
      </c>
      <c r="E131" s="30"/>
      <c r="F131" s="30">
        <v>68758</v>
      </c>
      <c r="G131" s="26"/>
      <c r="H131" s="30">
        <v>66307</v>
      </c>
      <c r="I131" s="26"/>
      <c r="J131" s="30">
        <v>66333</v>
      </c>
    </row>
    <row r="132" spans="1:10" ht="21" customHeight="1">
      <c r="A132" s="27" t="s">
        <v>41</v>
      </c>
      <c r="B132" s="21"/>
      <c r="C132" s="70"/>
      <c r="D132" s="30">
        <v>300</v>
      </c>
      <c r="E132" s="30"/>
      <c r="F132" s="30">
        <v>170</v>
      </c>
      <c r="G132" s="26"/>
      <c r="H132" s="30">
        <v>300</v>
      </c>
      <c r="I132" s="26"/>
      <c r="J132" s="30">
        <v>170</v>
      </c>
    </row>
    <row r="133" spans="1:10" ht="21" customHeight="1">
      <c r="A133" s="27" t="s">
        <v>42</v>
      </c>
      <c r="B133" s="71"/>
      <c r="C133" s="71"/>
      <c r="D133" s="72">
        <f>SUM(D130:D132)</f>
        <v>3396073</v>
      </c>
      <c r="E133" s="26"/>
      <c r="F133" s="72">
        <f>SUM(F130:F132)</f>
        <v>1600362</v>
      </c>
      <c r="G133" s="26"/>
      <c r="H133" s="72">
        <f>SUM(H130:H132)</f>
        <v>3390816</v>
      </c>
      <c r="I133" s="26"/>
      <c r="J133" s="72">
        <f>SUM(J130:J132)</f>
        <v>1573783</v>
      </c>
    </row>
    <row r="134" spans="1:3" ht="21" customHeight="1">
      <c r="A134" s="4" t="s">
        <v>186</v>
      </c>
      <c r="B134" s="71"/>
      <c r="C134" s="71"/>
    </row>
    <row r="135" spans="1:10" s="20" customFormat="1" ht="21" customHeight="1">
      <c r="A135" s="4" t="s">
        <v>187</v>
      </c>
      <c r="B135" s="71"/>
      <c r="C135" s="71"/>
      <c r="D135" s="26">
        <f>D128-D133</f>
        <v>118523</v>
      </c>
      <c r="E135" s="26"/>
      <c r="F135" s="26">
        <f>F128-F133</f>
        <v>66891</v>
      </c>
      <c r="G135" s="26"/>
      <c r="H135" s="26">
        <f>SUM(H128-H133)</f>
        <v>115962</v>
      </c>
      <c r="I135" s="26"/>
      <c r="J135" s="26">
        <f>SUM(J128-J133)</f>
        <v>66567</v>
      </c>
    </row>
    <row r="136" spans="1:10" s="20" customFormat="1" ht="21" customHeight="1">
      <c r="A136" s="4" t="s">
        <v>71</v>
      </c>
      <c r="B136" s="70"/>
      <c r="C136" s="70"/>
      <c r="D136" s="26">
        <v>-14604</v>
      </c>
      <c r="E136" s="26"/>
      <c r="F136" s="26">
        <v>-5790</v>
      </c>
      <c r="G136" s="26"/>
      <c r="H136" s="26">
        <v>-14597</v>
      </c>
      <c r="I136" s="26"/>
      <c r="J136" s="26">
        <v>-5755</v>
      </c>
    </row>
    <row r="137" spans="1:10" s="20" customFormat="1" ht="21" customHeight="1">
      <c r="A137" s="4" t="s">
        <v>188</v>
      </c>
      <c r="B137" s="70"/>
      <c r="C137" s="70"/>
      <c r="D137" s="73">
        <v>-2433</v>
      </c>
      <c r="E137" s="30"/>
      <c r="F137" s="73" t="s">
        <v>0</v>
      </c>
      <c r="G137" s="26"/>
      <c r="H137" s="73" t="s">
        <v>0</v>
      </c>
      <c r="I137" s="26"/>
      <c r="J137" s="73" t="s">
        <v>0</v>
      </c>
    </row>
    <row r="138" spans="1:12" s="70" customFormat="1" ht="21" customHeight="1">
      <c r="A138" s="4" t="s">
        <v>115</v>
      </c>
      <c r="B138" s="71"/>
      <c r="C138" s="71"/>
      <c r="D138" s="26">
        <f>SUM(D135:D137)</f>
        <v>101486</v>
      </c>
      <c r="E138" s="26"/>
      <c r="F138" s="26">
        <f>SUM(F135:F137)</f>
        <v>61101</v>
      </c>
      <c r="G138" s="26"/>
      <c r="H138" s="26">
        <f>SUM(H135:H137)</f>
        <v>101365</v>
      </c>
      <c r="I138" s="26"/>
      <c r="J138" s="26">
        <f>SUM(J135:J137)</f>
        <v>60812</v>
      </c>
      <c r="K138" s="71"/>
      <c r="L138" s="71"/>
    </row>
    <row r="139" spans="1:10" ht="21" customHeight="1">
      <c r="A139" s="4" t="s">
        <v>196</v>
      </c>
      <c r="B139" s="71"/>
      <c r="C139" s="71"/>
      <c r="D139" s="73">
        <v>-121</v>
      </c>
      <c r="E139" s="26"/>
      <c r="F139" s="73">
        <v>-289</v>
      </c>
      <c r="G139" s="26"/>
      <c r="H139" s="73" t="s">
        <v>0</v>
      </c>
      <c r="I139" s="26"/>
      <c r="J139" s="73">
        <v>0</v>
      </c>
    </row>
    <row r="140" spans="1:12" s="70" customFormat="1" ht="21" customHeight="1" thickBot="1">
      <c r="A140" s="74" t="s">
        <v>152</v>
      </c>
      <c r="B140" s="75">
        <v>7</v>
      </c>
      <c r="C140" s="71"/>
      <c r="D140" s="62">
        <f>SUM(D138+D139)</f>
        <v>101365</v>
      </c>
      <c r="E140" s="26"/>
      <c r="F140" s="62">
        <f>SUM(F138+F139)</f>
        <v>60812</v>
      </c>
      <c r="G140" s="26"/>
      <c r="H140" s="62">
        <f>SUM(H138)</f>
        <v>101365</v>
      </c>
      <c r="I140" s="26"/>
      <c r="J140" s="62">
        <f>SUM(J138)</f>
        <v>60812</v>
      </c>
      <c r="K140" s="71"/>
      <c r="L140" s="71"/>
    </row>
    <row r="141" spans="1:12" s="70" customFormat="1" ht="21" customHeight="1" thickTop="1">
      <c r="A141" s="74"/>
      <c r="B141" s="71"/>
      <c r="C141" s="71"/>
      <c r="D141" s="61"/>
      <c r="E141" s="61"/>
      <c r="F141" s="61"/>
      <c r="G141" s="61"/>
      <c r="H141" s="61"/>
      <c r="I141" s="61"/>
      <c r="J141" s="61"/>
      <c r="K141" s="71"/>
      <c r="L141" s="71"/>
    </row>
    <row r="142" spans="1:12" s="70" customFormat="1" ht="21" customHeight="1">
      <c r="A142" s="27" t="s">
        <v>95</v>
      </c>
      <c r="B142" s="71"/>
      <c r="C142" s="71"/>
      <c r="D142" s="61"/>
      <c r="E142" s="61"/>
      <c r="F142" s="61"/>
      <c r="G142" s="61"/>
      <c r="H142" s="61"/>
      <c r="I142" s="61"/>
      <c r="J142" s="61"/>
      <c r="K142" s="71"/>
      <c r="L142" s="71"/>
    </row>
    <row r="143" spans="1:12" s="70" customFormat="1" ht="21" customHeight="1">
      <c r="A143" s="27" t="s">
        <v>153</v>
      </c>
      <c r="B143" s="71"/>
      <c r="C143" s="71"/>
      <c r="D143" s="61"/>
      <c r="E143" s="61"/>
      <c r="F143" s="61"/>
      <c r="G143" s="61"/>
      <c r="H143" s="61"/>
      <c r="I143" s="61"/>
      <c r="J143" s="61"/>
      <c r="K143" s="71"/>
      <c r="L143" s="71"/>
    </row>
    <row r="144" spans="1:12" s="70" customFormat="1" ht="21" customHeight="1" thickBot="1">
      <c r="A144" s="27" t="s">
        <v>154</v>
      </c>
      <c r="B144" s="75">
        <v>8</v>
      </c>
      <c r="C144" s="71"/>
      <c r="D144" s="76">
        <v>0.1</v>
      </c>
      <c r="E144" s="61"/>
      <c r="F144" s="76">
        <v>0.06</v>
      </c>
      <c r="G144" s="61"/>
      <c r="H144" s="76">
        <v>0.1</v>
      </c>
      <c r="I144" s="61"/>
      <c r="J144" s="76">
        <v>0.06</v>
      </c>
      <c r="K144" s="71"/>
      <c r="L144" s="71"/>
    </row>
    <row r="145" spans="1:12" s="70" customFormat="1" ht="21" customHeight="1" thickTop="1">
      <c r="A145" s="27" t="s">
        <v>155</v>
      </c>
      <c r="B145" s="71"/>
      <c r="C145" s="71"/>
      <c r="D145" s="77"/>
      <c r="E145" s="61"/>
      <c r="F145" s="77"/>
      <c r="G145" s="61"/>
      <c r="H145" s="77"/>
      <c r="I145" s="61"/>
      <c r="J145" s="77"/>
      <c r="K145" s="71"/>
      <c r="L145" s="71"/>
    </row>
    <row r="146" spans="1:12" s="70" customFormat="1" ht="21" customHeight="1" thickBot="1">
      <c r="A146" s="27" t="s">
        <v>154</v>
      </c>
      <c r="B146" s="75">
        <v>8</v>
      </c>
      <c r="C146" s="71"/>
      <c r="D146" s="76">
        <v>0.1</v>
      </c>
      <c r="E146" s="61"/>
      <c r="F146" s="76">
        <v>0.06</v>
      </c>
      <c r="G146" s="61"/>
      <c r="H146" s="76">
        <v>0.1</v>
      </c>
      <c r="I146" s="61"/>
      <c r="J146" s="76">
        <v>0.06</v>
      </c>
      <c r="K146" s="71"/>
      <c r="L146" s="71"/>
    </row>
    <row r="147" spans="1:12" s="70" customFormat="1" ht="21" customHeight="1" thickTop="1">
      <c r="A147" s="74"/>
      <c r="B147" s="71"/>
      <c r="C147" s="71"/>
      <c r="D147" s="61"/>
      <c r="E147" s="61"/>
      <c r="F147" s="61"/>
      <c r="G147" s="61"/>
      <c r="H147" s="61"/>
      <c r="I147" s="61"/>
      <c r="J147" s="61"/>
      <c r="K147" s="71"/>
      <c r="L147" s="71"/>
    </row>
    <row r="148" spans="1:10" ht="21" customHeight="1">
      <c r="A148" s="4" t="s">
        <v>5</v>
      </c>
      <c r="B148" s="71"/>
      <c r="C148" s="71"/>
      <c r="D148" s="19"/>
      <c r="E148" s="61"/>
      <c r="F148" s="61"/>
      <c r="G148" s="61"/>
      <c r="H148" s="19"/>
      <c r="I148" s="61"/>
      <c r="J148" s="78"/>
    </row>
    <row r="149" spans="1:10" ht="21" customHeight="1">
      <c r="A149" s="4"/>
      <c r="B149" s="71"/>
      <c r="C149" s="71"/>
      <c r="D149" s="19"/>
      <c r="E149" s="61"/>
      <c r="F149" s="61"/>
      <c r="G149" s="61"/>
      <c r="H149" s="19"/>
      <c r="I149" s="61"/>
      <c r="J149" s="65" t="s">
        <v>149</v>
      </c>
    </row>
    <row r="150" spans="1:12" s="4" customFormat="1" ht="21" customHeight="1">
      <c r="A150" s="1" t="s">
        <v>143</v>
      </c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3"/>
    </row>
    <row r="151" spans="1:12" s="4" customFormat="1" ht="21" customHeight="1">
      <c r="A151" s="1" t="s">
        <v>122</v>
      </c>
      <c r="B151" s="66"/>
      <c r="C151" s="67"/>
      <c r="D151" s="1"/>
      <c r="E151" s="1"/>
      <c r="F151" s="1"/>
      <c r="G151" s="1"/>
      <c r="H151" s="1"/>
      <c r="I151" s="1"/>
      <c r="J151" s="1"/>
      <c r="K151" s="2"/>
      <c r="L151" s="3"/>
    </row>
    <row r="152" spans="1:10" s="68" customFormat="1" ht="21" customHeight="1">
      <c r="A152" s="6" t="s">
        <v>175</v>
      </c>
      <c r="B152" s="66"/>
      <c r="C152" s="67"/>
      <c r="D152" s="1"/>
      <c r="E152" s="1"/>
      <c r="F152" s="1"/>
      <c r="G152" s="1"/>
      <c r="H152" s="1"/>
      <c r="I152" s="1"/>
      <c r="J152" s="1"/>
    </row>
    <row r="153" spans="1:10" s="68" customFormat="1" ht="21" customHeight="1">
      <c r="A153" s="6" t="s">
        <v>180</v>
      </c>
      <c r="B153" s="66"/>
      <c r="C153" s="67"/>
      <c r="D153" s="1"/>
      <c r="E153" s="1"/>
      <c r="F153" s="1"/>
      <c r="G153" s="1"/>
      <c r="H153" s="1"/>
      <c r="I153" s="1"/>
      <c r="J153" s="1"/>
    </row>
    <row r="154" spans="1:10" s="68" customFormat="1" ht="21" customHeight="1">
      <c r="A154" s="6"/>
      <c r="B154" s="66"/>
      <c r="C154" s="67"/>
      <c r="D154" s="1"/>
      <c r="E154" s="1"/>
      <c r="F154" s="1"/>
      <c r="G154" s="1"/>
      <c r="H154" s="1"/>
      <c r="I154" s="1"/>
      <c r="J154" s="1"/>
    </row>
    <row r="155" spans="2:12" s="4" customFormat="1" ht="21" customHeight="1">
      <c r="B155" s="7"/>
      <c r="C155" s="7"/>
      <c r="D155" s="8"/>
      <c r="E155" s="9" t="s">
        <v>2</v>
      </c>
      <c r="F155" s="8"/>
      <c r="G155" s="10"/>
      <c r="H155" s="8"/>
      <c r="I155" s="9" t="s">
        <v>3</v>
      </c>
      <c r="J155" s="8"/>
      <c r="K155" s="3"/>
      <c r="L155" s="3"/>
    </row>
    <row r="156" spans="2:12" s="4" customFormat="1" ht="21" customHeight="1">
      <c r="B156" s="69"/>
      <c r="C156" s="69"/>
      <c r="D156" s="13">
        <v>2005</v>
      </c>
      <c r="E156" s="13"/>
      <c r="F156" s="13">
        <v>2004</v>
      </c>
      <c r="G156" s="13"/>
      <c r="H156" s="13">
        <v>2005</v>
      </c>
      <c r="I156" s="13"/>
      <c r="J156" s="13">
        <v>2004</v>
      </c>
      <c r="K156" s="3"/>
      <c r="L156" s="3"/>
    </row>
    <row r="157" ht="21" customHeight="1">
      <c r="A157" s="79" t="s">
        <v>156</v>
      </c>
    </row>
    <row r="158" spans="1:10" ht="21" customHeight="1">
      <c r="A158" s="4" t="s">
        <v>96</v>
      </c>
      <c r="D158" s="30">
        <f>SUM(D140)</f>
        <v>101365</v>
      </c>
      <c r="E158" s="30"/>
      <c r="F158" s="30">
        <f>SUM(F140)</f>
        <v>60812</v>
      </c>
      <c r="G158" s="30"/>
      <c r="H158" s="30">
        <f>SUM(H140)</f>
        <v>101365</v>
      </c>
      <c r="I158" s="30"/>
      <c r="J158" s="30">
        <f>SUM(J140)</f>
        <v>60812</v>
      </c>
    </row>
    <row r="159" spans="1:10" ht="21" customHeight="1">
      <c r="A159" s="4" t="s">
        <v>100</v>
      </c>
      <c r="D159" s="30"/>
      <c r="E159" s="30"/>
      <c r="F159" s="30"/>
      <c r="G159" s="30"/>
      <c r="H159" s="30"/>
      <c r="I159" s="30"/>
      <c r="J159" s="30"/>
    </row>
    <row r="160" spans="1:10" ht="21" customHeight="1">
      <c r="A160" s="4" t="s">
        <v>206</v>
      </c>
      <c r="D160" s="30"/>
      <c r="E160" s="30"/>
      <c r="F160" s="30"/>
      <c r="G160" s="30"/>
      <c r="H160" s="30"/>
      <c r="I160" s="30"/>
      <c r="J160" s="30"/>
    </row>
    <row r="161" spans="1:10" ht="21" customHeight="1">
      <c r="A161" s="4" t="s">
        <v>47</v>
      </c>
      <c r="D161" s="30">
        <v>57137</v>
      </c>
      <c r="E161" s="30"/>
      <c r="F161" s="30">
        <v>36622</v>
      </c>
      <c r="G161" s="30"/>
      <c r="H161" s="30">
        <v>53410</v>
      </c>
      <c r="I161" s="30"/>
      <c r="J161" s="30">
        <v>32893</v>
      </c>
    </row>
    <row r="162" spans="1:12" ht="21" customHeight="1">
      <c r="A162" s="4" t="s">
        <v>117</v>
      </c>
      <c r="D162" s="30">
        <v>-1858</v>
      </c>
      <c r="E162" s="30"/>
      <c r="F162" s="30">
        <v>-3719</v>
      </c>
      <c r="G162" s="30"/>
      <c r="H162" s="30">
        <v>-1858</v>
      </c>
      <c r="I162" s="30"/>
      <c r="J162" s="30">
        <v>-3719</v>
      </c>
      <c r="L162" s="80"/>
    </row>
    <row r="163" spans="1:12" ht="21" customHeight="1">
      <c r="A163" s="4" t="s">
        <v>157</v>
      </c>
      <c r="D163" s="30" t="s">
        <v>0</v>
      </c>
      <c r="E163" s="30"/>
      <c r="F163" s="30">
        <v>770</v>
      </c>
      <c r="G163" s="30"/>
      <c r="H163" s="30" t="s">
        <v>0</v>
      </c>
      <c r="I163" s="30"/>
      <c r="J163" s="30" t="s">
        <v>0</v>
      </c>
      <c r="L163" s="80"/>
    </row>
    <row r="164" spans="1:12" ht="21" customHeight="1">
      <c r="A164" s="4" t="s">
        <v>158</v>
      </c>
      <c r="L164" s="80"/>
    </row>
    <row r="165" spans="1:12" ht="21" customHeight="1">
      <c r="A165" s="4" t="s">
        <v>159</v>
      </c>
      <c r="D165" s="30">
        <v>-874</v>
      </c>
      <c r="E165" s="30"/>
      <c r="F165" s="30">
        <v>-874</v>
      </c>
      <c r="G165" s="30"/>
      <c r="H165" s="30">
        <v>-874</v>
      </c>
      <c r="I165" s="30"/>
      <c r="J165" s="30">
        <v>-874</v>
      </c>
      <c r="L165" s="80"/>
    </row>
    <row r="166" spans="1:12" ht="21" customHeight="1">
      <c r="A166" s="4" t="s">
        <v>160</v>
      </c>
      <c r="D166" s="30">
        <v>148</v>
      </c>
      <c r="E166" s="30"/>
      <c r="F166" s="30">
        <v>864</v>
      </c>
      <c r="G166" s="30"/>
      <c r="H166" s="30">
        <v>148</v>
      </c>
      <c r="I166" s="30"/>
      <c r="J166" s="30">
        <v>864</v>
      </c>
      <c r="L166" s="80"/>
    </row>
    <row r="167" ht="21" customHeight="1">
      <c r="A167" s="4" t="s">
        <v>161</v>
      </c>
    </row>
    <row r="168" spans="1:12" ht="21" customHeight="1">
      <c r="A168" s="4" t="s">
        <v>162</v>
      </c>
      <c r="D168" s="30">
        <v>-8678</v>
      </c>
      <c r="E168" s="30"/>
      <c r="F168" s="30">
        <v>-7473</v>
      </c>
      <c r="G168" s="30"/>
      <c r="H168" s="30">
        <v>-13058</v>
      </c>
      <c r="I168" s="30"/>
      <c r="J168" s="30">
        <v>-8241</v>
      </c>
      <c r="L168" s="80"/>
    </row>
    <row r="169" spans="1:12" s="81" customFormat="1" ht="21" customHeight="1">
      <c r="A169" s="4" t="s">
        <v>202</v>
      </c>
      <c r="D169" s="26">
        <v>-560</v>
      </c>
      <c r="E169" s="26"/>
      <c r="F169" s="26">
        <v>665</v>
      </c>
      <c r="G169" s="26"/>
      <c r="H169" s="26">
        <v>-560</v>
      </c>
      <c r="I169" s="26"/>
      <c r="J169" s="26">
        <v>665</v>
      </c>
      <c r="K169" s="82"/>
      <c r="L169" s="83"/>
    </row>
    <row r="170" spans="1:12" s="81" customFormat="1" ht="21" customHeight="1">
      <c r="A170" s="4" t="s">
        <v>163</v>
      </c>
      <c r="D170" s="26">
        <v>4268</v>
      </c>
      <c r="E170" s="26"/>
      <c r="F170" s="26">
        <v>1126</v>
      </c>
      <c r="G170" s="26"/>
      <c r="H170" s="26">
        <v>4268</v>
      </c>
      <c r="I170" s="26"/>
      <c r="J170" s="26">
        <v>1126</v>
      </c>
      <c r="K170" s="82"/>
      <c r="L170" s="83"/>
    </row>
    <row r="171" spans="1:12" s="81" customFormat="1" ht="21" customHeight="1">
      <c r="A171" s="4" t="s">
        <v>190</v>
      </c>
      <c r="D171" s="26">
        <v>2760</v>
      </c>
      <c r="E171" s="26"/>
      <c r="F171" s="26" t="s">
        <v>0</v>
      </c>
      <c r="G171" s="26"/>
      <c r="H171" s="26">
        <v>2760</v>
      </c>
      <c r="I171" s="26"/>
      <c r="J171" s="26" t="s">
        <v>0</v>
      </c>
      <c r="K171" s="82"/>
      <c r="L171" s="83"/>
    </row>
    <row r="172" spans="1:10" s="44" customFormat="1" ht="21" customHeight="1">
      <c r="A172" s="4" t="s">
        <v>121</v>
      </c>
      <c r="D172" s="30" t="s">
        <v>0</v>
      </c>
      <c r="E172" s="30"/>
      <c r="F172" s="30">
        <v>-1382</v>
      </c>
      <c r="G172" s="30"/>
      <c r="H172" s="30" t="s">
        <v>0</v>
      </c>
      <c r="I172" s="30"/>
      <c r="J172" s="30">
        <v>-1382</v>
      </c>
    </row>
    <row r="173" spans="1:10" ht="21" customHeight="1">
      <c r="A173" s="4" t="s">
        <v>198</v>
      </c>
      <c r="D173" s="73">
        <v>121</v>
      </c>
      <c r="E173" s="26"/>
      <c r="F173" s="73">
        <v>289</v>
      </c>
      <c r="G173" s="26"/>
      <c r="H173" s="73" t="s">
        <v>0</v>
      </c>
      <c r="I173" s="30"/>
      <c r="J173" s="73" t="s">
        <v>0</v>
      </c>
    </row>
    <row r="174" spans="1:10" ht="21" customHeight="1">
      <c r="A174" s="4"/>
      <c r="D174" s="26">
        <f>SUM(D158:D173)</f>
        <v>153829</v>
      </c>
      <c r="E174" s="26"/>
      <c r="F174" s="26">
        <f>SUM(F158:F173)</f>
        <v>87700</v>
      </c>
      <c r="G174" s="26"/>
      <c r="H174" s="26">
        <f>SUM(H158:H173)</f>
        <v>145601</v>
      </c>
      <c r="I174" s="26"/>
      <c r="J174" s="26">
        <f>SUM(J158:J173)</f>
        <v>82144</v>
      </c>
    </row>
    <row r="175" spans="1:10" ht="21" customHeight="1">
      <c r="A175" s="4" t="s">
        <v>48</v>
      </c>
      <c r="D175" s="26"/>
      <c r="E175" s="26"/>
      <c r="F175" s="26"/>
      <c r="G175" s="26"/>
      <c r="H175" s="26"/>
      <c r="I175" s="26"/>
      <c r="J175" s="26"/>
    </row>
    <row r="176" spans="1:10" ht="21" customHeight="1">
      <c r="A176" s="4" t="s">
        <v>49</v>
      </c>
      <c r="D176" s="30">
        <v>-714622</v>
      </c>
      <c r="E176" s="30"/>
      <c r="F176" s="30">
        <v>-165652</v>
      </c>
      <c r="G176" s="30"/>
      <c r="H176" s="30">
        <v>-716373</v>
      </c>
      <c r="I176" s="30"/>
      <c r="J176" s="30">
        <v>-179943</v>
      </c>
    </row>
    <row r="177" spans="1:10" ht="21" customHeight="1">
      <c r="A177" s="4" t="s">
        <v>127</v>
      </c>
      <c r="D177" s="30">
        <v>36592</v>
      </c>
      <c r="E177" s="30"/>
      <c r="F177" s="30">
        <v>134830</v>
      </c>
      <c r="G177" s="30"/>
      <c r="H177" s="30">
        <v>39575</v>
      </c>
      <c r="I177" s="30"/>
      <c r="J177" s="30">
        <v>134085</v>
      </c>
    </row>
    <row r="178" spans="1:10" ht="21" customHeight="1">
      <c r="A178" s="4" t="s">
        <v>50</v>
      </c>
      <c r="D178" s="30">
        <v>-188439</v>
      </c>
      <c r="E178" s="30"/>
      <c r="F178" s="30">
        <v>-204240</v>
      </c>
      <c r="G178" s="30"/>
      <c r="H178" s="30">
        <v>-187056</v>
      </c>
      <c r="I178" s="30"/>
      <c r="J178" s="30">
        <v>-189594</v>
      </c>
    </row>
    <row r="179" spans="1:10" ht="21" customHeight="1">
      <c r="A179" s="4" t="s">
        <v>51</v>
      </c>
      <c r="D179" s="30">
        <v>-37109</v>
      </c>
      <c r="E179" s="30"/>
      <c r="F179" s="30">
        <v>-382758</v>
      </c>
      <c r="G179" s="30"/>
      <c r="H179" s="30">
        <v>-37109</v>
      </c>
      <c r="I179" s="30"/>
      <c r="J179" s="30">
        <v>-382758</v>
      </c>
    </row>
    <row r="180" spans="1:10" ht="21" customHeight="1">
      <c r="A180" s="4" t="s">
        <v>52</v>
      </c>
      <c r="D180" s="30">
        <v>-140546</v>
      </c>
      <c r="E180" s="30"/>
      <c r="F180" s="30">
        <v>-60722</v>
      </c>
      <c r="G180" s="30"/>
      <c r="H180" s="30">
        <v>-140515</v>
      </c>
      <c r="I180" s="30"/>
      <c r="J180" s="30">
        <v>-60297</v>
      </c>
    </row>
    <row r="181" spans="1:10" ht="21" customHeight="1">
      <c r="A181" s="4" t="s">
        <v>53</v>
      </c>
      <c r="D181" s="30">
        <v>-123049</v>
      </c>
      <c r="E181" s="30"/>
      <c r="F181" s="30">
        <v>-36791</v>
      </c>
      <c r="G181" s="30"/>
      <c r="H181" s="30">
        <v>-122877</v>
      </c>
      <c r="I181" s="30"/>
      <c r="J181" s="30">
        <v>-35122</v>
      </c>
    </row>
    <row r="182" spans="1:10" ht="21" customHeight="1">
      <c r="A182" s="4" t="s">
        <v>54</v>
      </c>
      <c r="D182" s="84">
        <v>-44396</v>
      </c>
      <c r="E182" s="30"/>
      <c r="F182" s="84">
        <v>-25206</v>
      </c>
      <c r="G182" s="30"/>
      <c r="H182" s="30">
        <v>-44774</v>
      </c>
      <c r="I182" s="30"/>
      <c r="J182" s="30">
        <v>-24329</v>
      </c>
    </row>
    <row r="183" spans="1:10" ht="21" customHeight="1">
      <c r="A183" s="4" t="s">
        <v>55</v>
      </c>
      <c r="D183" s="30"/>
      <c r="E183" s="30"/>
      <c r="F183" s="30"/>
      <c r="G183" s="30"/>
      <c r="H183" s="30"/>
      <c r="I183" s="30"/>
      <c r="J183" s="30"/>
    </row>
    <row r="184" spans="1:10" ht="21" customHeight="1">
      <c r="A184" s="4" t="s">
        <v>56</v>
      </c>
      <c r="D184" s="30">
        <v>1082038</v>
      </c>
      <c r="E184" s="30"/>
      <c r="F184" s="30">
        <v>75741</v>
      </c>
      <c r="G184" s="30"/>
      <c r="H184" s="30">
        <v>1084832</v>
      </c>
      <c r="I184" s="30"/>
      <c r="J184" s="30">
        <v>73415</v>
      </c>
    </row>
    <row r="185" spans="1:10" ht="21" customHeight="1">
      <c r="A185" s="4" t="s">
        <v>128</v>
      </c>
      <c r="D185" s="30">
        <v>3158</v>
      </c>
      <c r="E185" s="30"/>
      <c r="F185" s="30">
        <v>5334</v>
      </c>
      <c r="G185" s="30"/>
      <c r="H185" s="30">
        <v>3157</v>
      </c>
      <c r="I185" s="30"/>
      <c r="J185" s="30">
        <v>5334</v>
      </c>
    </row>
    <row r="186" spans="1:10" ht="21" customHeight="1">
      <c r="A186" s="4" t="s">
        <v>106</v>
      </c>
      <c r="D186" s="30">
        <v>1464315</v>
      </c>
      <c r="E186" s="30"/>
      <c r="F186" s="30">
        <v>-116531</v>
      </c>
      <c r="G186" s="30"/>
      <c r="H186" s="30">
        <v>1464315</v>
      </c>
      <c r="I186" s="30"/>
      <c r="J186" s="30">
        <v>-116531</v>
      </c>
    </row>
    <row r="187" spans="1:10" ht="21" customHeight="1">
      <c r="A187" s="4" t="s">
        <v>57</v>
      </c>
      <c r="D187" s="30">
        <v>254575</v>
      </c>
      <c r="E187" s="30"/>
      <c r="F187" s="30">
        <v>12788</v>
      </c>
      <c r="G187" s="30"/>
      <c r="H187" s="30">
        <v>251938</v>
      </c>
      <c r="I187" s="30"/>
      <c r="J187" s="30">
        <v>12012</v>
      </c>
    </row>
    <row r="188" spans="1:10" ht="21" customHeight="1">
      <c r="A188" s="4" t="s">
        <v>58</v>
      </c>
      <c r="D188" s="84">
        <v>16101</v>
      </c>
      <c r="E188" s="30"/>
      <c r="F188" s="84">
        <v>-5586</v>
      </c>
      <c r="G188" s="30"/>
      <c r="H188" s="30">
        <v>15048</v>
      </c>
      <c r="I188" s="30"/>
      <c r="J188" s="30">
        <v>-5786</v>
      </c>
    </row>
    <row r="189" spans="1:10" ht="21" customHeight="1">
      <c r="A189" s="4" t="s">
        <v>199</v>
      </c>
      <c r="D189" s="85">
        <f>SUM(D174:D188)</f>
        <v>1762447</v>
      </c>
      <c r="F189" s="85">
        <f>SUM(F174:F188)</f>
        <v>-681093</v>
      </c>
      <c r="H189" s="85">
        <f>SUM(H174:H188)</f>
        <v>1755762</v>
      </c>
      <c r="J189" s="85">
        <f>SUM(J174:J188)</f>
        <v>-687370</v>
      </c>
    </row>
    <row r="190" spans="1:10" ht="21" customHeight="1">
      <c r="A190" s="4"/>
      <c r="F190" s="61"/>
      <c r="G190" s="19"/>
      <c r="H190" s="19"/>
      <c r="I190" s="19"/>
      <c r="J190" s="19"/>
    </row>
    <row r="191" spans="1:6" ht="21" customHeight="1">
      <c r="A191" s="4" t="s">
        <v>5</v>
      </c>
      <c r="D191" s="86"/>
      <c r="F191" s="87"/>
    </row>
    <row r="192" spans="1:10" ht="21" customHeight="1">
      <c r="A192" s="4"/>
      <c r="B192" s="71"/>
      <c r="C192" s="71"/>
      <c r="D192" s="19"/>
      <c r="E192" s="61"/>
      <c r="F192" s="61"/>
      <c r="G192" s="61"/>
      <c r="H192" s="19"/>
      <c r="I192" s="61"/>
      <c r="J192" s="65" t="s">
        <v>149</v>
      </c>
    </row>
    <row r="193" spans="1:12" s="4" customFormat="1" ht="21" customHeight="1">
      <c r="A193" s="1" t="s">
        <v>143</v>
      </c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3"/>
    </row>
    <row r="194" spans="1:12" s="4" customFormat="1" ht="21" customHeight="1">
      <c r="A194" s="1" t="s">
        <v>101</v>
      </c>
      <c r="B194" s="66"/>
      <c r="C194" s="67"/>
      <c r="D194" s="1"/>
      <c r="E194" s="1"/>
      <c r="F194" s="1"/>
      <c r="G194" s="1"/>
      <c r="H194" s="1"/>
      <c r="I194" s="1"/>
      <c r="J194" s="1"/>
      <c r="K194" s="2"/>
      <c r="L194" s="3"/>
    </row>
    <row r="195" spans="1:10" s="68" customFormat="1" ht="21" customHeight="1">
      <c r="A195" s="6" t="s">
        <v>175</v>
      </c>
      <c r="B195" s="66"/>
      <c r="C195" s="67"/>
      <c r="D195" s="1"/>
      <c r="E195" s="1"/>
      <c r="F195" s="1"/>
      <c r="G195" s="1"/>
      <c r="H195" s="1"/>
      <c r="I195" s="1"/>
      <c r="J195" s="1"/>
    </row>
    <row r="196" spans="1:10" s="68" customFormat="1" ht="21" customHeight="1">
      <c r="A196" s="6" t="s">
        <v>180</v>
      </c>
      <c r="B196" s="66"/>
      <c r="C196" s="67"/>
      <c r="D196" s="1"/>
      <c r="E196" s="1"/>
      <c r="F196" s="1"/>
      <c r="G196" s="1"/>
      <c r="H196" s="1"/>
      <c r="I196" s="1"/>
      <c r="J196" s="1"/>
    </row>
    <row r="197" spans="1:10" s="68" customFormat="1" ht="21" customHeight="1">
      <c r="A197" s="6"/>
      <c r="B197" s="66"/>
      <c r="C197" s="67"/>
      <c r="D197" s="1"/>
      <c r="E197" s="1"/>
      <c r="F197" s="1"/>
      <c r="G197" s="1"/>
      <c r="H197" s="1"/>
      <c r="I197" s="1"/>
      <c r="J197" s="1"/>
    </row>
    <row r="198" spans="2:12" s="4" customFormat="1" ht="21" customHeight="1">
      <c r="B198" s="7"/>
      <c r="C198" s="7"/>
      <c r="D198" s="8"/>
      <c r="E198" s="9" t="s">
        <v>2</v>
      </c>
      <c r="F198" s="8"/>
      <c r="G198" s="10"/>
      <c r="H198" s="8"/>
      <c r="I198" s="9" t="s">
        <v>3</v>
      </c>
      <c r="J198" s="8"/>
      <c r="K198" s="3"/>
      <c r="L198" s="3"/>
    </row>
    <row r="199" spans="2:12" s="4" customFormat="1" ht="21" customHeight="1">
      <c r="B199" s="69"/>
      <c r="C199" s="69"/>
      <c r="D199" s="13">
        <v>2005</v>
      </c>
      <c r="E199" s="13"/>
      <c r="F199" s="13">
        <v>2004</v>
      </c>
      <c r="G199" s="13"/>
      <c r="H199" s="13">
        <v>2005</v>
      </c>
      <c r="I199" s="13"/>
      <c r="J199" s="13">
        <v>2004</v>
      </c>
      <c r="K199" s="3"/>
      <c r="L199" s="3"/>
    </row>
    <row r="200" spans="1:10" ht="21" customHeight="1">
      <c r="A200" s="79" t="s">
        <v>59</v>
      </c>
      <c r="D200" s="70"/>
      <c r="E200" s="18"/>
      <c r="F200" s="70"/>
      <c r="G200" s="18"/>
      <c r="H200" s="70"/>
      <c r="I200" s="18"/>
      <c r="J200" s="70"/>
    </row>
    <row r="201" spans="1:10" ht="21" customHeight="1">
      <c r="A201" s="4" t="s">
        <v>118</v>
      </c>
      <c r="D201" s="30">
        <v>2900</v>
      </c>
      <c r="E201" s="30"/>
      <c r="F201" s="30">
        <v>1658</v>
      </c>
      <c r="G201" s="30"/>
      <c r="H201" s="30">
        <v>2900</v>
      </c>
      <c r="I201" s="30"/>
      <c r="J201" s="30">
        <v>1658</v>
      </c>
    </row>
    <row r="202" spans="1:12" ht="21" customHeight="1">
      <c r="A202" s="4" t="s">
        <v>164</v>
      </c>
      <c r="D202" s="30" t="s">
        <v>0</v>
      </c>
      <c r="E202" s="30"/>
      <c r="F202" s="30">
        <v>-19950</v>
      </c>
      <c r="G202" s="30"/>
      <c r="H202" s="30" t="s">
        <v>0</v>
      </c>
      <c r="I202" s="30"/>
      <c r="J202" s="30">
        <v>-19950</v>
      </c>
      <c r="L202" s="88"/>
    </row>
    <row r="203" spans="1:10" ht="21" customHeight="1">
      <c r="A203" s="4" t="s">
        <v>191</v>
      </c>
      <c r="D203" s="30">
        <v>-34004</v>
      </c>
      <c r="E203" s="30"/>
      <c r="F203" s="30">
        <v>300</v>
      </c>
      <c r="G203" s="30"/>
      <c r="H203" s="30">
        <v>300</v>
      </c>
      <c r="I203" s="30"/>
      <c r="J203" s="30">
        <v>300</v>
      </c>
    </row>
    <row r="204" spans="1:10" ht="21" customHeight="1">
      <c r="A204" s="4" t="s">
        <v>200</v>
      </c>
      <c r="D204" s="30">
        <v>-1016</v>
      </c>
      <c r="E204" s="30"/>
      <c r="F204" s="30" t="s">
        <v>0</v>
      </c>
      <c r="G204" s="30"/>
      <c r="H204" s="30" t="s">
        <v>0</v>
      </c>
      <c r="I204" s="30"/>
      <c r="J204" s="30" t="s">
        <v>0</v>
      </c>
    </row>
    <row r="205" spans="1:12" ht="21" customHeight="1">
      <c r="A205" s="4" t="s">
        <v>60</v>
      </c>
      <c r="D205" s="30">
        <v>-353691</v>
      </c>
      <c r="E205" s="30"/>
      <c r="F205" s="30">
        <v>-150396</v>
      </c>
      <c r="G205" s="30"/>
      <c r="H205" s="30">
        <v>-353693</v>
      </c>
      <c r="I205" s="30"/>
      <c r="J205" s="30">
        <v>-150320</v>
      </c>
      <c r="L205" s="88"/>
    </row>
    <row r="206" spans="1:12" ht="21" customHeight="1">
      <c r="A206" s="4" t="s">
        <v>203</v>
      </c>
      <c r="D206" s="30">
        <v>2914</v>
      </c>
      <c r="E206" s="30"/>
      <c r="F206" s="30">
        <v>1486</v>
      </c>
      <c r="G206" s="30"/>
      <c r="H206" s="30">
        <v>2914</v>
      </c>
      <c r="I206" s="30"/>
      <c r="J206" s="30">
        <v>1486</v>
      </c>
      <c r="L206" s="88"/>
    </row>
    <row r="207" spans="1:10" ht="21" customHeight="1">
      <c r="A207" s="4" t="s">
        <v>165</v>
      </c>
      <c r="D207" s="72">
        <f>SUM(D201:D206)</f>
        <v>-382897</v>
      </c>
      <c r="E207" s="30"/>
      <c r="F207" s="72">
        <f>SUM(F201:F206)</f>
        <v>-166902</v>
      </c>
      <c r="G207" s="30"/>
      <c r="H207" s="72">
        <f>SUM(H201:H206)</f>
        <v>-347579</v>
      </c>
      <c r="I207" s="30"/>
      <c r="J207" s="72">
        <f>SUM(J201:J206)</f>
        <v>-166826</v>
      </c>
    </row>
    <row r="208" spans="1:10" ht="21" customHeight="1">
      <c r="A208" s="79" t="s">
        <v>61</v>
      </c>
      <c r="D208" s="30"/>
      <c r="E208" s="30"/>
      <c r="F208" s="30"/>
      <c r="G208" s="30"/>
      <c r="H208" s="30"/>
      <c r="I208" s="30"/>
      <c r="J208" s="30"/>
    </row>
    <row r="209" spans="1:10" ht="21" customHeight="1">
      <c r="A209" s="4" t="s">
        <v>166</v>
      </c>
      <c r="D209" s="30">
        <v>126263</v>
      </c>
      <c r="E209" s="30"/>
      <c r="F209" s="30">
        <v>12944</v>
      </c>
      <c r="G209" s="30"/>
      <c r="H209" s="30">
        <v>124652</v>
      </c>
      <c r="I209" s="30"/>
      <c r="J209" s="30">
        <v>12946</v>
      </c>
    </row>
    <row r="210" spans="1:10" ht="21" customHeight="1">
      <c r="A210" s="4" t="s">
        <v>129</v>
      </c>
      <c r="D210" s="30">
        <v>1958</v>
      </c>
      <c r="E210" s="30"/>
      <c r="F210" s="30">
        <v>295</v>
      </c>
      <c r="G210" s="30"/>
      <c r="H210" s="30">
        <v>1958</v>
      </c>
      <c r="I210" s="30"/>
      <c r="J210" s="30">
        <v>295</v>
      </c>
    </row>
    <row r="211" spans="1:10" ht="21" customHeight="1">
      <c r="A211" s="4" t="s">
        <v>192</v>
      </c>
      <c r="D211" s="30">
        <v>8307</v>
      </c>
      <c r="E211" s="30"/>
      <c r="F211" s="30" t="s">
        <v>0</v>
      </c>
      <c r="G211" s="30"/>
      <c r="H211" s="30">
        <v>8307</v>
      </c>
      <c r="I211" s="30"/>
      <c r="J211" s="30" t="s">
        <v>0</v>
      </c>
    </row>
    <row r="212" spans="1:10" ht="21" customHeight="1">
      <c r="A212" s="4" t="s">
        <v>167</v>
      </c>
      <c r="D212" s="30" t="s">
        <v>0</v>
      </c>
      <c r="E212" s="30"/>
      <c r="F212" s="30">
        <v>-25600</v>
      </c>
      <c r="G212" s="30"/>
      <c r="H212" s="30">
        <v>-15000</v>
      </c>
      <c r="I212" s="30"/>
      <c r="J212" s="30" t="s">
        <v>0</v>
      </c>
    </row>
    <row r="213" spans="1:10" ht="21" customHeight="1">
      <c r="A213" s="4" t="s">
        <v>168</v>
      </c>
      <c r="D213" s="72">
        <f>SUM(D209:D212)</f>
        <v>136528</v>
      </c>
      <c r="E213" s="30"/>
      <c r="F213" s="72">
        <f>SUM(F209:F212)</f>
        <v>-12361</v>
      </c>
      <c r="G213" s="30"/>
      <c r="H213" s="72">
        <f>SUM(H209:H212)</f>
        <v>119917</v>
      </c>
      <c r="I213" s="30"/>
      <c r="J213" s="72">
        <f>SUM(J209:J212)</f>
        <v>13241</v>
      </c>
    </row>
    <row r="214" spans="1:10" ht="21" customHeight="1">
      <c r="A214" s="4" t="s">
        <v>193</v>
      </c>
      <c r="D214" s="30">
        <f>SUM(D189,D207,D213)</f>
        <v>1516078</v>
      </c>
      <c r="E214" s="30"/>
      <c r="F214" s="30">
        <f>SUM(F189,F207,F213)</f>
        <v>-860356</v>
      </c>
      <c r="G214" s="30"/>
      <c r="H214" s="30">
        <f>SUM(H189,H207,H213)</f>
        <v>1528100</v>
      </c>
      <c r="I214" s="30"/>
      <c r="J214" s="30">
        <f>SUM(J189,J207,J213)</f>
        <v>-840955</v>
      </c>
    </row>
    <row r="215" spans="1:10" ht="21" customHeight="1">
      <c r="A215" s="4" t="s">
        <v>169</v>
      </c>
      <c r="D215" s="30">
        <v>266964</v>
      </c>
      <c r="E215" s="30"/>
      <c r="F215" s="30">
        <v>1335812</v>
      </c>
      <c r="G215" s="30"/>
      <c r="H215" s="30">
        <v>253988</v>
      </c>
      <c r="I215" s="30"/>
      <c r="J215" s="30">
        <v>1183262</v>
      </c>
    </row>
    <row r="216" spans="1:10" ht="21" customHeight="1" thickBot="1">
      <c r="A216" s="4" t="s">
        <v>170</v>
      </c>
      <c r="D216" s="89">
        <f>SUM(D214:D215)</f>
        <v>1783042</v>
      </c>
      <c r="E216" s="30"/>
      <c r="F216" s="89">
        <f>SUM(F214:F215)</f>
        <v>475456</v>
      </c>
      <c r="G216" s="30"/>
      <c r="H216" s="89">
        <f>SUM(H214:H215)</f>
        <v>1782088</v>
      </c>
      <c r="I216" s="30"/>
      <c r="J216" s="89">
        <f>SUM(J214:J215)</f>
        <v>342307</v>
      </c>
    </row>
    <row r="217" spans="1:10" ht="21" customHeight="1" thickTop="1">
      <c r="A217" s="4"/>
      <c r="D217" s="26">
        <f>SUM(D216-D11)</f>
        <v>0</v>
      </c>
      <c r="E217" s="30"/>
      <c r="F217" s="26"/>
      <c r="G217" s="30"/>
      <c r="H217" s="26">
        <f>SUM(H216-H11)</f>
        <v>0</v>
      </c>
      <c r="I217" s="30"/>
      <c r="J217" s="26"/>
    </row>
    <row r="218" spans="1:10" ht="21" customHeight="1">
      <c r="A218" s="4" t="s">
        <v>62</v>
      </c>
      <c r="D218" s="30"/>
      <c r="E218" s="30"/>
      <c r="F218" s="30"/>
      <c r="G218" s="30"/>
      <c r="H218" s="30"/>
      <c r="I218" s="30"/>
      <c r="J218" s="30"/>
    </row>
    <row r="219" spans="1:10" ht="21" customHeight="1">
      <c r="A219" s="4" t="s">
        <v>207</v>
      </c>
      <c r="D219" s="30"/>
      <c r="E219" s="30"/>
      <c r="F219" s="30"/>
      <c r="G219" s="30"/>
      <c r="H219" s="30"/>
      <c r="I219" s="30"/>
      <c r="J219" s="30"/>
    </row>
    <row r="220" spans="1:10" ht="21" customHeight="1">
      <c r="A220" s="4" t="s">
        <v>63</v>
      </c>
      <c r="D220" s="30">
        <v>6615</v>
      </c>
      <c r="E220" s="30"/>
      <c r="F220" s="30">
        <v>804</v>
      </c>
      <c r="G220" s="30"/>
      <c r="H220" s="30">
        <v>6608</v>
      </c>
      <c r="I220" s="30"/>
      <c r="J220" s="30">
        <v>769</v>
      </c>
    </row>
    <row r="221" spans="1:10" ht="21" customHeight="1">
      <c r="A221" s="4" t="s">
        <v>139</v>
      </c>
      <c r="D221" s="39">
        <v>43316</v>
      </c>
      <c r="F221" s="39">
        <v>27751</v>
      </c>
      <c r="H221" s="39">
        <v>42894</v>
      </c>
      <c r="J221" s="39">
        <v>27412</v>
      </c>
    </row>
    <row r="222" spans="1:6" ht="21" customHeight="1">
      <c r="A222" s="4"/>
      <c r="F222" s="87"/>
    </row>
    <row r="223" spans="1:6" ht="21" customHeight="1">
      <c r="A223" s="4" t="s">
        <v>5</v>
      </c>
      <c r="F223" s="87"/>
    </row>
  </sheetData>
  <printOptions horizontalCentered="1"/>
  <pageMargins left="0.984251968503937" right="0.3937007874015748" top="0.3937007874015748" bottom="0.3937007874015748" header="0.21" footer="0.1968503937007874"/>
  <pageSetup horizontalDpi="600" verticalDpi="600" orientation="portrait" scale="80" r:id="rId2"/>
  <rowBreaks count="5" manualBreakCount="5">
    <brk id="41" max="255" man="1"/>
    <brk id="74" max="255" man="1"/>
    <brk id="112" max="255" man="1"/>
    <brk id="148" max="255" man="1"/>
    <brk id="19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zoomScale="55" zoomScaleNormal="55" workbookViewId="0" topLeftCell="A7">
      <selection activeCell="A206" sqref="A206"/>
    </sheetView>
  </sheetViews>
  <sheetFormatPr defaultColWidth="9.00390625" defaultRowHeight="21" customHeight="1"/>
  <cols>
    <col min="1" max="1" width="40.125" style="44" customWidth="1"/>
    <col min="2" max="2" width="3.25390625" style="44" customWidth="1"/>
    <col min="3" max="3" width="6.625" style="44" customWidth="1"/>
    <col min="4" max="4" width="15.75390625" style="90" customWidth="1"/>
    <col min="5" max="5" width="1.75390625" style="90" customWidth="1"/>
    <col min="6" max="6" width="15.75390625" style="90" customWidth="1"/>
    <col min="7" max="7" width="1.75390625" style="90" customWidth="1"/>
    <col min="8" max="8" width="15.75390625" style="90" customWidth="1"/>
    <col min="9" max="9" width="1.75390625" style="90" customWidth="1"/>
    <col min="10" max="10" width="15.75390625" style="90" customWidth="1"/>
    <col min="11" max="11" width="2.125" style="90" customWidth="1"/>
    <col min="12" max="12" width="15.75390625" style="90" customWidth="1"/>
    <col min="13" max="13" width="2.125" style="90" customWidth="1"/>
    <col min="14" max="14" width="15.75390625" style="90" customWidth="1"/>
    <col min="15" max="15" width="2.125" style="90" customWidth="1"/>
    <col min="16" max="16" width="15.75390625" style="90" customWidth="1"/>
    <col min="17" max="17" width="2.125" style="90" customWidth="1"/>
    <col min="18" max="18" width="15.75390625" style="90" customWidth="1"/>
    <col min="19" max="19" width="1.75390625" style="90" customWidth="1"/>
    <col min="20" max="20" width="15.75390625" style="90" customWidth="1"/>
    <col min="21" max="21" width="1.75390625" style="90" customWidth="1"/>
    <col min="22" max="22" width="15.75390625" style="90" customWidth="1"/>
    <col min="23" max="23" width="1.75390625" style="90" customWidth="1"/>
    <col min="24" max="24" width="15.75390625" style="90" customWidth="1"/>
    <col min="25" max="16384" width="9.125" style="44" customWidth="1"/>
  </cols>
  <sheetData>
    <row r="1" ht="21" customHeight="1">
      <c r="X1" s="65" t="s">
        <v>149</v>
      </c>
    </row>
    <row r="2" spans="1:24" ht="21" customHeight="1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21" customHeight="1">
      <c r="A3" s="100" t="s">
        <v>72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s="68" customFormat="1" ht="21" customHeight="1">
      <c r="A4" s="100" t="s">
        <v>175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s="68" customFormat="1" ht="21" customHeight="1">
      <c r="A5" s="100" t="s">
        <v>180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7" spans="4:24" ht="21" customHeight="1">
      <c r="D7" s="101" t="s">
        <v>73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5:24" s="91" customFormat="1" ht="21" customHeight="1">
      <c r="E8" s="37"/>
      <c r="F8" s="99" t="s">
        <v>44</v>
      </c>
      <c r="G8" s="99"/>
      <c r="H8" s="99"/>
      <c r="I8" s="99"/>
      <c r="J8" s="99"/>
      <c r="K8" s="80"/>
      <c r="L8" s="80"/>
      <c r="M8" s="80"/>
      <c r="N8" s="80"/>
      <c r="O8" s="80"/>
      <c r="Q8" s="37"/>
      <c r="U8" s="37"/>
      <c r="V8" s="37"/>
      <c r="W8" s="80"/>
      <c r="X8" s="80"/>
    </row>
    <row r="9" spans="5:24" s="91" customFormat="1" ht="21" customHeight="1">
      <c r="E9" s="37"/>
      <c r="F9" s="37"/>
      <c r="G9" s="37"/>
      <c r="H9" s="37" t="s">
        <v>124</v>
      </c>
      <c r="I9" s="37"/>
      <c r="J9" s="37" t="s">
        <v>171</v>
      </c>
      <c r="K9" s="37"/>
      <c r="L9" s="37"/>
      <c r="M9" s="37"/>
      <c r="N9" s="37" t="s">
        <v>132</v>
      </c>
      <c r="O9" s="37"/>
      <c r="P9" s="80" t="s">
        <v>172</v>
      </c>
      <c r="Q9" s="37"/>
      <c r="R9" s="99" t="s">
        <v>46</v>
      </c>
      <c r="S9" s="99"/>
      <c r="T9" s="99"/>
      <c r="U9" s="37"/>
      <c r="V9" s="80"/>
      <c r="W9" s="80"/>
      <c r="X9" s="80"/>
    </row>
    <row r="10" spans="4:24" s="91" customFormat="1" ht="21" customHeight="1">
      <c r="D10" s="37" t="s">
        <v>179</v>
      </c>
      <c r="E10" s="37"/>
      <c r="F10" s="37" t="s">
        <v>74</v>
      </c>
      <c r="G10" s="37"/>
      <c r="H10" s="37" t="s">
        <v>77</v>
      </c>
      <c r="I10" s="37"/>
      <c r="J10" s="37" t="s">
        <v>78</v>
      </c>
      <c r="K10" s="37"/>
      <c r="L10" s="37"/>
      <c r="M10" s="37"/>
      <c r="N10" s="37" t="s">
        <v>133</v>
      </c>
      <c r="O10" s="37"/>
      <c r="P10" s="80" t="s">
        <v>114</v>
      </c>
      <c r="Q10" s="37"/>
      <c r="R10" s="80" t="s">
        <v>80</v>
      </c>
      <c r="S10" s="80"/>
      <c r="T10" s="80"/>
      <c r="U10" s="37"/>
      <c r="V10" s="80"/>
      <c r="W10" s="80"/>
      <c r="X10" s="80"/>
    </row>
    <row r="11" spans="3:24" s="91" customFormat="1" ht="21" customHeight="1">
      <c r="C11" s="93" t="s">
        <v>4</v>
      </c>
      <c r="D11" s="92" t="s">
        <v>178</v>
      </c>
      <c r="E11" s="37"/>
      <c r="F11" s="92" t="s">
        <v>75</v>
      </c>
      <c r="G11" s="37"/>
      <c r="H11" s="92" t="s">
        <v>76</v>
      </c>
      <c r="I11" s="37"/>
      <c r="J11" s="92" t="s">
        <v>79</v>
      </c>
      <c r="K11" s="80"/>
      <c r="L11" s="92" t="s">
        <v>189</v>
      </c>
      <c r="M11" s="80"/>
      <c r="N11" s="92" t="s">
        <v>131</v>
      </c>
      <c r="O11" s="80"/>
      <c r="P11" s="92" t="s">
        <v>98</v>
      </c>
      <c r="Q11" s="37"/>
      <c r="R11" s="92" t="s">
        <v>97</v>
      </c>
      <c r="S11" s="37"/>
      <c r="T11" s="92" t="s">
        <v>81</v>
      </c>
      <c r="U11" s="37"/>
      <c r="V11" s="92" t="s">
        <v>99</v>
      </c>
      <c r="W11" s="37"/>
      <c r="X11" s="92" t="s">
        <v>82</v>
      </c>
    </row>
    <row r="12" spans="3:24" s="91" customFormat="1" ht="21" customHeight="1">
      <c r="C12" s="93"/>
      <c r="D12" s="80"/>
      <c r="E12" s="37"/>
      <c r="F12" s="80"/>
      <c r="G12" s="37"/>
      <c r="H12" s="80"/>
      <c r="I12" s="37"/>
      <c r="J12" s="80"/>
      <c r="K12" s="80"/>
      <c r="L12" s="80"/>
      <c r="M12" s="80"/>
      <c r="N12" s="80"/>
      <c r="O12" s="80"/>
      <c r="P12" s="80"/>
      <c r="Q12" s="37"/>
      <c r="R12" s="80"/>
      <c r="S12" s="37"/>
      <c r="T12" s="80"/>
      <c r="U12" s="37"/>
      <c r="V12" s="80"/>
      <c r="W12" s="37"/>
      <c r="X12" s="80"/>
    </row>
    <row r="13" spans="1:24" ht="21" customHeight="1">
      <c r="A13" s="94" t="s">
        <v>173</v>
      </c>
      <c r="D13" s="30">
        <v>1008168</v>
      </c>
      <c r="E13" s="30"/>
      <c r="F13" s="30">
        <v>1036000</v>
      </c>
      <c r="G13" s="30"/>
      <c r="H13" s="30">
        <v>443715</v>
      </c>
      <c r="I13" s="30"/>
      <c r="J13" s="30">
        <v>83081</v>
      </c>
      <c r="K13" s="30"/>
      <c r="L13" s="30" t="s">
        <v>0</v>
      </c>
      <c r="M13" s="30"/>
      <c r="N13" s="30">
        <v>3469</v>
      </c>
      <c r="O13" s="30"/>
      <c r="P13" s="30">
        <v>2004</v>
      </c>
      <c r="Q13" s="30"/>
      <c r="R13" s="30">
        <v>73221</v>
      </c>
      <c r="S13" s="30"/>
      <c r="T13" s="30">
        <v>468446</v>
      </c>
      <c r="U13" s="30"/>
      <c r="V13" s="30">
        <v>106634</v>
      </c>
      <c r="W13" s="30"/>
      <c r="X13" s="30">
        <f>SUM(D13:W13)</f>
        <v>3224738</v>
      </c>
    </row>
    <row r="14" spans="1:24" ht="21" customHeight="1">
      <c r="A14" s="44" t="s">
        <v>183</v>
      </c>
      <c r="C14" s="95"/>
      <c r="D14" s="30">
        <v>3469</v>
      </c>
      <c r="E14" s="30"/>
      <c r="F14" s="30" t="s">
        <v>0</v>
      </c>
      <c r="G14" s="30"/>
      <c r="H14" s="30" t="s">
        <v>0</v>
      </c>
      <c r="I14" s="30"/>
      <c r="J14" s="30" t="s">
        <v>0</v>
      </c>
      <c r="K14" s="30"/>
      <c r="L14" s="30" t="s">
        <v>0</v>
      </c>
      <c r="M14" s="30"/>
      <c r="N14" s="30">
        <v>-3469</v>
      </c>
      <c r="O14" s="30"/>
      <c r="P14" s="30" t="s">
        <v>0</v>
      </c>
      <c r="Q14" s="30"/>
      <c r="R14" s="30" t="s">
        <v>0</v>
      </c>
      <c r="S14" s="30"/>
      <c r="T14" s="30" t="s">
        <v>0</v>
      </c>
      <c r="U14" s="30"/>
      <c r="V14" s="30" t="s">
        <v>0</v>
      </c>
      <c r="W14" s="30"/>
      <c r="X14" s="30" t="s">
        <v>0</v>
      </c>
    </row>
    <row r="15" spans="1:24" ht="21" customHeight="1">
      <c r="A15" s="44" t="s">
        <v>126</v>
      </c>
      <c r="B15" s="95"/>
      <c r="D15" s="30" t="s">
        <v>0</v>
      </c>
      <c r="E15" s="26"/>
      <c r="F15" s="30" t="s">
        <v>0</v>
      </c>
      <c r="G15" s="26"/>
      <c r="H15" s="30" t="s">
        <v>0</v>
      </c>
      <c r="I15" s="26"/>
      <c r="J15" s="30">
        <v>-4126</v>
      </c>
      <c r="K15" s="30"/>
      <c r="L15" s="30" t="s">
        <v>0</v>
      </c>
      <c r="M15" s="30"/>
      <c r="N15" s="26" t="s">
        <v>0</v>
      </c>
      <c r="O15" s="30"/>
      <c r="P15" s="26" t="s">
        <v>0</v>
      </c>
      <c r="Q15" s="26"/>
      <c r="R15" s="30" t="s">
        <v>0</v>
      </c>
      <c r="S15" s="26"/>
      <c r="T15" s="30" t="s">
        <v>0</v>
      </c>
      <c r="U15" s="26"/>
      <c r="V15" s="30">
        <v>-974</v>
      </c>
      <c r="W15" s="26"/>
      <c r="X15" s="30">
        <f>SUM(D15:W15)</f>
        <v>-5100</v>
      </c>
    </row>
    <row r="16" spans="1:24" ht="21" customHeight="1">
      <c r="A16" s="44" t="s">
        <v>184</v>
      </c>
      <c r="C16" s="95"/>
      <c r="D16" s="30" t="s">
        <v>0</v>
      </c>
      <c r="E16" s="30"/>
      <c r="F16" s="30" t="s">
        <v>0</v>
      </c>
      <c r="G16" s="30"/>
      <c r="H16" s="30" t="s">
        <v>0</v>
      </c>
      <c r="I16" s="30"/>
      <c r="J16" s="30" t="s">
        <v>0</v>
      </c>
      <c r="K16" s="30"/>
      <c r="L16" s="30" t="s">
        <v>0</v>
      </c>
      <c r="M16" s="30"/>
      <c r="N16" s="30">
        <v>295</v>
      </c>
      <c r="O16" s="30"/>
      <c r="P16" s="30" t="s">
        <v>0</v>
      </c>
      <c r="Q16" s="30"/>
      <c r="R16" s="30" t="s">
        <v>0</v>
      </c>
      <c r="S16" s="30"/>
      <c r="T16" s="30" t="s">
        <v>0</v>
      </c>
      <c r="U16" s="30"/>
      <c r="V16" s="30" t="s">
        <v>0</v>
      </c>
      <c r="W16" s="30"/>
      <c r="X16" s="30">
        <f>SUM(D16:W16)</f>
        <v>295</v>
      </c>
    </row>
    <row r="17" spans="1:24" ht="21" customHeight="1">
      <c r="A17" s="44" t="s">
        <v>142</v>
      </c>
      <c r="D17" s="30" t="s">
        <v>0</v>
      </c>
      <c r="E17" s="30"/>
      <c r="F17" s="30" t="s">
        <v>0</v>
      </c>
      <c r="G17" s="30"/>
      <c r="H17" s="30" t="s">
        <v>0</v>
      </c>
      <c r="I17" s="30"/>
      <c r="J17" s="30" t="s">
        <v>0</v>
      </c>
      <c r="K17" s="30"/>
      <c r="L17" s="30" t="s">
        <v>0</v>
      </c>
      <c r="M17" s="30"/>
      <c r="N17" s="30" t="s">
        <v>0</v>
      </c>
      <c r="O17" s="30"/>
      <c r="P17" s="30">
        <v>-3386</v>
      </c>
      <c r="Q17" s="30"/>
      <c r="R17" s="30" t="s">
        <v>0</v>
      </c>
      <c r="S17" s="30"/>
      <c r="T17" s="30" t="s">
        <v>0</v>
      </c>
      <c r="U17" s="30"/>
      <c r="V17" s="30">
        <v>-248</v>
      </c>
      <c r="W17" s="30"/>
      <c r="X17" s="30">
        <f>SUM(D17:W17)</f>
        <v>-3634</v>
      </c>
    </row>
    <row r="18" spans="1:24" ht="21" customHeight="1">
      <c r="A18" s="44" t="s">
        <v>83</v>
      </c>
      <c r="D18" s="30" t="s">
        <v>0</v>
      </c>
      <c r="E18" s="30"/>
      <c r="F18" s="30" t="s">
        <v>0</v>
      </c>
      <c r="G18" s="30"/>
      <c r="H18" s="30" t="s">
        <v>0</v>
      </c>
      <c r="I18" s="30"/>
      <c r="J18" s="30" t="s">
        <v>0</v>
      </c>
      <c r="K18" s="30"/>
      <c r="L18" s="30" t="s">
        <v>0</v>
      </c>
      <c r="M18" s="30"/>
      <c r="N18" s="30" t="s">
        <v>0</v>
      </c>
      <c r="O18" s="30"/>
      <c r="P18" s="30" t="s">
        <v>0</v>
      </c>
      <c r="Q18" s="30"/>
      <c r="R18" s="30" t="s">
        <v>0</v>
      </c>
      <c r="S18" s="30"/>
      <c r="T18" s="30">
        <v>60812</v>
      </c>
      <c r="U18" s="30"/>
      <c r="V18" s="30">
        <v>289</v>
      </c>
      <c r="W18" s="30"/>
      <c r="X18" s="30">
        <f>SUM(D18:W18)</f>
        <v>61101</v>
      </c>
    </row>
    <row r="19" spans="1:24" ht="21" customHeight="1" thickBot="1">
      <c r="A19" s="94" t="s">
        <v>174</v>
      </c>
      <c r="D19" s="89">
        <f>SUM(D13:D18)</f>
        <v>1011637</v>
      </c>
      <c r="E19" s="26"/>
      <c r="F19" s="89">
        <f>SUM(F13:F18)</f>
        <v>1036000</v>
      </c>
      <c r="G19" s="26"/>
      <c r="H19" s="89">
        <f>SUM(H13:H18)</f>
        <v>443715</v>
      </c>
      <c r="I19" s="26"/>
      <c r="J19" s="89">
        <f>SUM(J13:J18)</f>
        <v>78955</v>
      </c>
      <c r="K19" s="26"/>
      <c r="L19" s="89" t="s">
        <v>0</v>
      </c>
      <c r="M19" s="26"/>
      <c r="N19" s="89">
        <f>SUM(N13:N18)</f>
        <v>295</v>
      </c>
      <c r="O19" s="26"/>
      <c r="P19" s="89">
        <f>SUM(P13:P18)</f>
        <v>-1382</v>
      </c>
      <c r="Q19" s="26"/>
      <c r="R19" s="89">
        <f>SUM(R13:R18)</f>
        <v>73221</v>
      </c>
      <c r="S19" s="26"/>
      <c r="T19" s="89">
        <f>SUM(T13:T18)</f>
        <v>529258</v>
      </c>
      <c r="U19" s="26"/>
      <c r="V19" s="89">
        <f>SUM(V13:V18)</f>
        <v>105701</v>
      </c>
      <c r="W19" s="26"/>
      <c r="X19" s="89">
        <f>SUM(X13:X18)</f>
        <v>3277400</v>
      </c>
    </row>
    <row r="20" spans="1:24" ht="21" customHeight="1" thickTop="1">
      <c r="A20" s="9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21" customHeight="1">
      <c r="A21" s="94" t="s">
        <v>177</v>
      </c>
      <c r="D21" s="26">
        <v>1015745</v>
      </c>
      <c r="E21" s="26"/>
      <c r="F21" s="26">
        <v>1036000</v>
      </c>
      <c r="G21" s="26"/>
      <c r="H21" s="26">
        <v>443715</v>
      </c>
      <c r="I21" s="26"/>
      <c r="J21" s="26">
        <v>198091</v>
      </c>
      <c r="K21" s="26"/>
      <c r="L21" s="26" t="s">
        <v>0</v>
      </c>
      <c r="M21" s="26"/>
      <c r="N21" s="26">
        <v>18</v>
      </c>
      <c r="O21" s="26"/>
      <c r="P21" s="26">
        <v>-4830</v>
      </c>
      <c r="Q21" s="26"/>
      <c r="R21" s="26">
        <v>79400</v>
      </c>
      <c r="S21" s="26"/>
      <c r="T21" s="26">
        <v>282368</v>
      </c>
      <c r="U21" s="26"/>
      <c r="V21" s="26">
        <v>134542</v>
      </c>
      <c r="W21" s="26"/>
      <c r="X21" s="26">
        <f aca="true" t="shared" si="0" ref="X21:X27">SUM(D21:W21)</f>
        <v>3185049</v>
      </c>
    </row>
    <row r="22" spans="1:24" ht="21" customHeight="1">
      <c r="A22" s="44" t="s">
        <v>183</v>
      </c>
      <c r="C22" s="95">
        <v>5</v>
      </c>
      <c r="D22" s="30">
        <v>18</v>
      </c>
      <c r="E22" s="96"/>
      <c r="F22" s="30" t="s">
        <v>0</v>
      </c>
      <c r="G22" s="96"/>
      <c r="H22" s="30" t="s">
        <v>0</v>
      </c>
      <c r="I22" s="30"/>
      <c r="J22" s="30" t="s">
        <v>0</v>
      </c>
      <c r="K22" s="30"/>
      <c r="L22" s="30" t="s">
        <v>0</v>
      </c>
      <c r="M22" s="30"/>
      <c r="N22" s="30">
        <v>-18</v>
      </c>
      <c r="O22" s="30"/>
      <c r="P22" s="30" t="s">
        <v>0</v>
      </c>
      <c r="Q22" s="96"/>
      <c r="R22" s="30" t="s">
        <v>0</v>
      </c>
      <c r="S22" s="96"/>
      <c r="T22" s="30" t="s">
        <v>0</v>
      </c>
      <c r="U22" s="96"/>
      <c r="V22" s="30" t="s">
        <v>0</v>
      </c>
      <c r="W22" s="96"/>
      <c r="X22" s="30">
        <f t="shared" si="0"/>
        <v>0</v>
      </c>
    </row>
    <row r="23" spans="1:24" ht="21" customHeight="1">
      <c r="A23" s="44" t="s">
        <v>126</v>
      </c>
      <c r="D23" s="26" t="s">
        <v>0</v>
      </c>
      <c r="E23" s="30"/>
      <c r="F23" s="26" t="s">
        <v>0</v>
      </c>
      <c r="G23" s="30"/>
      <c r="H23" s="26" t="s">
        <v>0</v>
      </c>
      <c r="I23" s="30"/>
      <c r="J23" s="26">
        <v>-9141</v>
      </c>
      <c r="K23" s="26"/>
      <c r="L23" s="30" t="s">
        <v>0</v>
      </c>
      <c r="M23" s="26"/>
      <c r="N23" s="26" t="s">
        <v>0</v>
      </c>
      <c r="O23" s="26"/>
      <c r="P23" s="26" t="s">
        <v>0</v>
      </c>
      <c r="Q23" s="30"/>
      <c r="R23" s="26" t="s">
        <v>0</v>
      </c>
      <c r="S23" s="30"/>
      <c r="T23" s="26" t="s">
        <v>0</v>
      </c>
      <c r="U23" s="30"/>
      <c r="V23" s="30">
        <v>-2158</v>
      </c>
      <c r="W23" s="30"/>
      <c r="X23" s="30">
        <f t="shared" si="0"/>
        <v>-11299</v>
      </c>
    </row>
    <row r="24" spans="1:24" ht="21" customHeight="1">
      <c r="A24" s="44" t="s">
        <v>201</v>
      </c>
      <c r="C24" s="95">
        <v>6</v>
      </c>
      <c r="D24" s="26" t="s">
        <v>0</v>
      </c>
      <c r="E24" s="30"/>
      <c r="F24" s="26" t="s">
        <v>0</v>
      </c>
      <c r="G24" s="30"/>
      <c r="H24" s="26" t="s">
        <v>0</v>
      </c>
      <c r="I24" s="30"/>
      <c r="J24" s="26" t="s">
        <v>0</v>
      </c>
      <c r="K24" s="26"/>
      <c r="L24" s="26">
        <v>8307</v>
      </c>
      <c r="M24" s="26"/>
      <c r="N24" s="26" t="s">
        <v>0</v>
      </c>
      <c r="O24" s="26"/>
      <c r="P24" s="26" t="s">
        <v>0</v>
      </c>
      <c r="Q24" s="30"/>
      <c r="R24" s="26" t="s">
        <v>0</v>
      </c>
      <c r="S24" s="30"/>
      <c r="T24" s="26" t="s">
        <v>0</v>
      </c>
      <c r="U24" s="30"/>
      <c r="V24" s="26" t="s">
        <v>0</v>
      </c>
      <c r="W24" s="30"/>
      <c r="X24" s="30">
        <f t="shared" si="0"/>
        <v>8307</v>
      </c>
    </row>
    <row r="25" spans="1:24" ht="21" customHeight="1">
      <c r="A25" s="44" t="s">
        <v>184</v>
      </c>
      <c r="C25" s="95">
        <v>6</v>
      </c>
      <c r="D25" s="26" t="s">
        <v>0</v>
      </c>
      <c r="E25" s="30"/>
      <c r="F25" s="26" t="s">
        <v>0</v>
      </c>
      <c r="G25" s="30"/>
      <c r="H25" s="26" t="s">
        <v>0</v>
      </c>
      <c r="I25" s="30"/>
      <c r="J25" s="26" t="s">
        <v>0</v>
      </c>
      <c r="K25" s="26"/>
      <c r="L25" s="26" t="s">
        <v>0</v>
      </c>
      <c r="M25" s="26"/>
      <c r="N25" s="26">
        <v>1958</v>
      </c>
      <c r="O25" s="26"/>
      <c r="P25" s="26" t="s">
        <v>0</v>
      </c>
      <c r="Q25" s="30"/>
      <c r="R25" s="26" t="s">
        <v>0</v>
      </c>
      <c r="S25" s="30"/>
      <c r="T25" s="30" t="s">
        <v>0</v>
      </c>
      <c r="U25" s="30"/>
      <c r="V25" s="26" t="s">
        <v>0</v>
      </c>
      <c r="W25" s="30"/>
      <c r="X25" s="30">
        <f t="shared" si="0"/>
        <v>1958</v>
      </c>
    </row>
    <row r="26" spans="1:24" ht="21" customHeight="1">
      <c r="A26" s="44" t="s">
        <v>197</v>
      </c>
      <c r="D26" s="30" t="s">
        <v>0</v>
      </c>
      <c r="E26" s="30"/>
      <c r="F26" s="30" t="s">
        <v>0</v>
      </c>
      <c r="G26" s="30"/>
      <c r="H26" s="30" t="s">
        <v>0</v>
      </c>
      <c r="I26" s="30"/>
      <c r="J26" s="30" t="s">
        <v>0</v>
      </c>
      <c r="K26" s="30"/>
      <c r="L26" s="26" t="s">
        <v>0</v>
      </c>
      <c r="M26" s="30"/>
      <c r="N26" s="30" t="s">
        <v>0</v>
      </c>
      <c r="O26" s="30"/>
      <c r="P26" s="30">
        <v>1063</v>
      </c>
      <c r="Q26" s="30"/>
      <c r="R26" s="30" t="s">
        <v>0</v>
      </c>
      <c r="S26" s="30"/>
      <c r="T26" s="30" t="s">
        <v>0</v>
      </c>
      <c r="U26" s="30"/>
      <c r="V26" s="26">
        <v>144</v>
      </c>
      <c r="W26" s="30"/>
      <c r="X26" s="30">
        <f t="shared" si="0"/>
        <v>1207</v>
      </c>
    </row>
    <row r="27" spans="1:24" ht="21" customHeight="1">
      <c r="A27" s="44" t="s">
        <v>83</v>
      </c>
      <c r="D27" s="30" t="s">
        <v>0</v>
      </c>
      <c r="E27" s="30"/>
      <c r="F27" s="30" t="s">
        <v>0</v>
      </c>
      <c r="G27" s="30"/>
      <c r="H27" s="30" t="s">
        <v>0</v>
      </c>
      <c r="I27" s="30"/>
      <c r="J27" s="30" t="s">
        <v>0</v>
      </c>
      <c r="K27" s="30"/>
      <c r="L27" s="26" t="s">
        <v>0</v>
      </c>
      <c r="M27" s="30"/>
      <c r="N27" s="26" t="s">
        <v>0</v>
      </c>
      <c r="O27" s="30"/>
      <c r="P27" s="26" t="s">
        <v>0</v>
      </c>
      <c r="Q27" s="30"/>
      <c r="R27" s="30" t="s">
        <v>0</v>
      </c>
      <c r="S27" s="30"/>
      <c r="T27" s="30">
        <v>101365</v>
      </c>
      <c r="U27" s="30"/>
      <c r="V27" s="26">
        <v>121</v>
      </c>
      <c r="W27" s="30"/>
      <c r="X27" s="30">
        <f t="shared" si="0"/>
        <v>101486</v>
      </c>
    </row>
    <row r="28" spans="1:24" ht="21" customHeight="1" thickBot="1">
      <c r="A28" s="94" t="s">
        <v>176</v>
      </c>
      <c r="D28" s="89">
        <f>SUM(D21:D27)</f>
        <v>1015763</v>
      </c>
      <c r="E28" s="30"/>
      <c r="F28" s="89">
        <f>SUM(F21:F27)</f>
        <v>1036000</v>
      </c>
      <c r="G28" s="30"/>
      <c r="H28" s="89">
        <f>SUM(H21:H27)</f>
        <v>443715</v>
      </c>
      <c r="I28" s="26"/>
      <c r="J28" s="89">
        <f>SUM(J21:J27)</f>
        <v>188950</v>
      </c>
      <c r="K28" s="26"/>
      <c r="L28" s="89">
        <f>SUM(L21:L27)</f>
        <v>8307</v>
      </c>
      <c r="M28" s="26"/>
      <c r="N28" s="89">
        <f>SUM(N21:N27)</f>
        <v>1958</v>
      </c>
      <c r="O28" s="26"/>
      <c r="P28" s="89">
        <f>SUM(P21:P27)</f>
        <v>-3767</v>
      </c>
      <c r="Q28" s="30"/>
      <c r="R28" s="89">
        <f>SUM(R21:R27)</f>
        <v>79400</v>
      </c>
      <c r="S28" s="30"/>
      <c r="T28" s="89">
        <f>SUM(T21:T27)</f>
        <v>383733</v>
      </c>
      <c r="U28" s="30"/>
      <c r="V28" s="89">
        <f>SUM(V21:V27)</f>
        <v>132649</v>
      </c>
      <c r="W28" s="30"/>
      <c r="X28" s="89">
        <f>SUM(X21:X27)</f>
        <v>3286708</v>
      </c>
    </row>
    <row r="29" spans="4:24" ht="21" customHeight="1" thickTop="1"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4:24" ht="21" customHeight="1"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21" customHeight="1">
      <c r="A31" s="18" t="s">
        <v>5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4:24" ht="21" customHeight="1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ht="21" customHeight="1">
      <c r="X33" s="37"/>
    </row>
    <row r="34" ht="21" customHeight="1">
      <c r="X34" s="37"/>
    </row>
  </sheetData>
  <mergeCells count="7">
    <mergeCell ref="R9:T9"/>
    <mergeCell ref="A2:X2"/>
    <mergeCell ref="A3:X3"/>
    <mergeCell ref="A4:X4"/>
    <mergeCell ref="A5:X5"/>
    <mergeCell ref="D7:X7"/>
    <mergeCell ref="F8:J8"/>
  </mergeCells>
  <printOptions horizontalCentered="1"/>
  <pageMargins left="0.3937007874015748" right="0.3937007874015748" top="0.984251968503937" bottom="0.3937007874015748" header="0.1968503937007874" footer="0.1968503937007874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zoomScale="55" zoomScaleNormal="55" workbookViewId="0" topLeftCell="A7">
      <selection activeCell="C21" sqref="C21"/>
    </sheetView>
  </sheetViews>
  <sheetFormatPr defaultColWidth="9.00390625" defaultRowHeight="21" customHeight="1"/>
  <cols>
    <col min="1" max="1" width="41.75390625" style="44" customWidth="1"/>
    <col min="2" max="2" width="3.25390625" style="44" customWidth="1"/>
    <col min="3" max="3" width="7.875" style="44" customWidth="1"/>
    <col min="4" max="4" width="14.875" style="90" customWidth="1"/>
    <col min="5" max="5" width="1.75390625" style="90" customWidth="1"/>
    <col min="6" max="6" width="14.875" style="90" customWidth="1"/>
    <col min="7" max="7" width="1.75390625" style="90" customWidth="1"/>
    <col min="8" max="8" width="14.875" style="90" customWidth="1"/>
    <col min="9" max="9" width="1.75390625" style="90" customWidth="1"/>
    <col min="10" max="10" width="14.875" style="90" customWidth="1"/>
    <col min="11" max="11" width="2.125" style="90" customWidth="1"/>
    <col min="12" max="12" width="14.875" style="90" customWidth="1"/>
    <col min="13" max="13" width="2.125" style="90" customWidth="1"/>
    <col min="14" max="14" width="14.875" style="90" customWidth="1"/>
    <col min="15" max="15" width="2.125" style="90" customWidth="1"/>
    <col min="16" max="16" width="17.75390625" style="90" customWidth="1"/>
    <col min="17" max="17" width="2.125" style="90" customWidth="1"/>
    <col min="18" max="18" width="14.875" style="90" customWidth="1"/>
    <col min="19" max="19" width="1.75390625" style="90" customWidth="1"/>
    <col min="20" max="20" width="14.875" style="90" customWidth="1"/>
    <col min="21" max="21" width="1.75390625" style="90" customWidth="1"/>
    <col min="22" max="22" width="14.875" style="90" customWidth="1"/>
    <col min="23" max="16384" width="9.125" style="44" customWidth="1"/>
  </cols>
  <sheetData>
    <row r="1" ht="21" customHeight="1">
      <c r="V1" s="65" t="s">
        <v>149</v>
      </c>
    </row>
    <row r="2" spans="1:22" ht="21" customHeight="1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21" customHeight="1">
      <c r="A3" s="100" t="s">
        <v>107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68" customFormat="1" ht="21" customHeight="1">
      <c r="A4" s="100" t="s">
        <v>175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s="68" customFormat="1" ht="21" customHeight="1">
      <c r="A5" s="100" t="s">
        <v>180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4:22" ht="21" customHeight="1"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4:22" ht="21" customHeight="1">
      <c r="D7" s="101" t="s">
        <v>84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5:22" s="91" customFormat="1" ht="21" customHeight="1">
      <c r="E8" s="37"/>
      <c r="F8" s="102" t="s">
        <v>44</v>
      </c>
      <c r="G8" s="102"/>
      <c r="H8" s="102"/>
      <c r="I8" s="102"/>
      <c r="J8" s="102"/>
      <c r="K8" s="80"/>
      <c r="L8" s="80"/>
      <c r="M8" s="80"/>
      <c r="N8" s="80"/>
      <c r="O8" s="80"/>
      <c r="Q8" s="37"/>
      <c r="U8" s="37"/>
      <c r="V8" s="80"/>
    </row>
    <row r="9" spans="5:22" s="91" customFormat="1" ht="21" customHeight="1">
      <c r="E9" s="37"/>
      <c r="F9" s="37"/>
      <c r="G9" s="37"/>
      <c r="H9" s="37" t="s">
        <v>124</v>
      </c>
      <c r="I9" s="37"/>
      <c r="J9" s="37" t="s">
        <v>171</v>
      </c>
      <c r="K9" s="37"/>
      <c r="L9" s="37"/>
      <c r="M9" s="37"/>
      <c r="N9" s="37" t="s">
        <v>132</v>
      </c>
      <c r="O9" s="37"/>
      <c r="P9" s="80" t="s">
        <v>172</v>
      </c>
      <c r="Q9" s="37"/>
      <c r="R9" s="99" t="s">
        <v>46</v>
      </c>
      <c r="S9" s="99"/>
      <c r="T9" s="99"/>
      <c r="U9" s="37"/>
      <c r="V9" s="80"/>
    </row>
    <row r="10" spans="4:22" s="91" customFormat="1" ht="21" customHeight="1">
      <c r="D10" s="37" t="s">
        <v>179</v>
      </c>
      <c r="E10" s="37"/>
      <c r="F10" s="37" t="s">
        <v>74</v>
      </c>
      <c r="G10" s="37"/>
      <c r="H10" s="37" t="s">
        <v>77</v>
      </c>
      <c r="I10" s="37"/>
      <c r="J10" s="37" t="s">
        <v>78</v>
      </c>
      <c r="K10" s="37"/>
      <c r="L10" s="37"/>
      <c r="M10" s="37"/>
      <c r="N10" s="37" t="s">
        <v>133</v>
      </c>
      <c r="O10" s="37"/>
      <c r="P10" s="80" t="s">
        <v>114</v>
      </c>
      <c r="Q10" s="37"/>
      <c r="R10" s="80" t="s">
        <v>80</v>
      </c>
      <c r="S10" s="80"/>
      <c r="U10" s="37"/>
      <c r="V10" s="80"/>
    </row>
    <row r="11" spans="3:22" s="91" customFormat="1" ht="21" customHeight="1">
      <c r="C11" s="93" t="s">
        <v>4</v>
      </c>
      <c r="D11" s="92" t="s">
        <v>178</v>
      </c>
      <c r="E11" s="37"/>
      <c r="F11" s="92" t="s">
        <v>75</v>
      </c>
      <c r="G11" s="37"/>
      <c r="H11" s="92" t="s">
        <v>76</v>
      </c>
      <c r="I11" s="37"/>
      <c r="J11" s="92" t="s">
        <v>79</v>
      </c>
      <c r="K11" s="80"/>
      <c r="L11" s="92" t="s">
        <v>189</v>
      </c>
      <c r="M11" s="80"/>
      <c r="N11" s="92" t="s">
        <v>131</v>
      </c>
      <c r="O11" s="80"/>
      <c r="P11" s="92" t="s">
        <v>98</v>
      </c>
      <c r="Q11" s="37"/>
      <c r="R11" s="92" t="s">
        <v>97</v>
      </c>
      <c r="S11" s="37"/>
      <c r="T11" s="92" t="s">
        <v>81</v>
      </c>
      <c r="U11" s="37"/>
      <c r="V11" s="92" t="s">
        <v>82</v>
      </c>
    </row>
    <row r="12" ht="21" customHeight="1">
      <c r="B12" s="93"/>
    </row>
    <row r="13" spans="1:22" ht="21" customHeight="1">
      <c r="A13" s="94" t="s">
        <v>173</v>
      </c>
      <c r="D13" s="30">
        <v>1008168</v>
      </c>
      <c r="E13" s="30"/>
      <c r="F13" s="30">
        <v>1036000</v>
      </c>
      <c r="G13" s="30"/>
      <c r="H13" s="30">
        <v>443715</v>
      </c>
      <c r="I13" s="30"/>
      <c r="J13" s="30">
        <v>83081</v>
      </c>
      <c r="K13" s="30"/>
      <c r="L13" s="30" t="s">
        <v>0</v>
      </c>
      <c r="M13" s="30"/>
      <c r="N13" s="30">
        <v>3469</v>
      </c>
      <c r="O13" s="30"/>
      <c r="P13" s="30">
        <v>2004</v>
      </c>
      <c r="Q13" s="30"/>
      <c r="R13" s="30">
        <v>73221</v>
      </c>
      <c r="S13" s="30"/>
      <c r="T13" s="30">
        <v>468446</v>
      </c>
      <c r="U13" s="30"/>
      <c r="V13" s="30">
        <f>SUM(D13:U13)</f>
        <v>3118104</v>
      </c>
    </row>
    <row r="14" spans="1:22" ht="21" customHeight="1">
      <c r="A14" s="44" t="s">
        <v>183</v>
      </c>
      <c r="C14" s="95"/>
      <c r="D14" s="30">
        <v>3469</v>
      </c>
      <c r="E14" s="30"/>
      <c r="F14" s="30" t="s">
        <v>0</v>
      </c>
      <c r="G14" s="30"/>
      <c r="H14" s="30" t="s">
        <v>0</v>
      </c>
      <c r="I14" s="30"/>
      <c r="J14" s="30" t="s">
        <v>0</v>
      </c>
      <c r="K14" s="30"/>
      <c r="L14" s="30" t="s">
        <v>0</v>
      </c>
      <c r="M14" s="30"/>
      <c r="N14" s="30">
        <v>-3469</v>
      </c>
      <c r="O14" s="30"/>
      <c r="P14" s="30" t="s">
        <v>0</v>
      </c>
      <c r="Q14" s="30"/>
      <c r="R14" s="30" t="s">
        <v>0</v>
      </c>
      <c r="S14" s="30"/>
      <c r="T14" s="30" t="s">
        <v>0</v>
      </c>
      <c r="U14" s="30"/>
      <c r="V14" s="30">
        <f>SUM(D14:T14)</f>
        <v>0</v>
      </c>
    </row>
    <row r="15" spans="1:22" ht="21" customHeight="1">
      <c r="A15" s="44" t="s">
        <v>126</v>
      </c>
      <c r="B15" s="95"/>
      <c r="C15" s="98"/>
      <c r="D15" s="26" t="s">
        <v>0</v>
      </c>
      <c r="E15" s="30"/>
      <c r="F15" s="26" t="s">
        <v>0</v>
      </c>
      <c r="G15" s="30"/>
      <c r="H15" s="26" t="s">
        <v>0</v>
      </c>
      <c r="I15" s="30"/>
      <c r="J15" s="30">
        <v>-4126</v>
      </c>
      <c r="K15" s="30"/>
      <c r="L15" s="26" t="s">
        <v>0</v>
      </c>
      <c r="M15" s="30"/>
      <c r="N15" s="30" t="s">
        <v>0</v>
      </c>
      <c r="O15" s="30"/>
      <c r="P15" s="26" t="s">
        <v>0</v>
      </c>
      <c r="Q15" s="30"/>
      <c r="R15" s="26" t="s">
        <v>0</v>
      </c>
      <c r="S15" s="30"/>
      <c r="T15" s="26" t="s">
        <v>0</v>
      </c>
      <c r="U15" s="30"/>
      <c r="V15" s="30">
        <f>SUM(D15:U15)</f>
        <v>-4126</v>
      </c>
    </row>
    <row r="16" spans="1:22" ht="21" customHeight="1">
      <c r="A16" s="44" t="s">
        <v>184</v>
      </c>
      <c r="C16" s="95"/>
      <c r="D16" s="30" t="s">
        <v>0</v>
      </c>
      <c r="E16" s="30"/>
      <c r="F16" s="30" t="s">
        <v>0</v>
      </c>
      <c r="G16" s="30"/>
      <c r="H16" s="30" t="s">
        <v>0</v>
      </c>
      <c r="I16" s="30"/>
      <c r="J16" s="30" t="s">
        <v>0</v>
      </c>
      <c r="K16" s="30"/>
      <c r="L16" s="30" t="s">
        <v>0</v>
      </c>
      <c r="M16" s="30"/>
      <c r="N16" s="30">
        <v>295</v>
      </c>
      <c r="O16" s="30"/>
      <c r="P16" s="30" t="s">
        <v>0</v>
      </c>
      <c r="Q16" s="30"/>
      <c r="R16" s="30" t="s">
        <v>0</v>
      </c>
      <c r="S16" s="30"/>
      <c r="T16" s="30" t="s">
        <v>0</v>
      </c>
      <c r="U16" s="30"/>
      <c r="V16" s="30">
        <f>SUM(D16:T16)</f>
        <v>295</v>
      </c>
    </row>
    <row r="17" spans="1:22" ht="21" customHeight="1">
      <c r="A17" s="44" t="s">
        <v>142</v>
      </c>
      <c r="D17" s="30" t="s">
        <v>0</v>
      </c>
      <c r="E17" s="30"/>
      <c r="F17" s="30" t="s">
        <v>0</v>
      </c>
      <c r="G17" s="30"/>
      <c r="H17" s="30" t="s">
        <v>0</v>
      </c>
      <c r="I17" s="30"/>
      <c r="J17" s="30" t="s">
        <v>0</v>
      </c>
      <c r="K17" s="30"/>
      <c r="L17" s="30" t="s">
        <v>0</v>
      </c>
      <c r="M17" s="30"/>
      <c r="N17" s="30" t="s">
        <v>0</v>
      </c>
      <c r="O17" s="30"/>
      <c r="P17" s="30">
        <v>-3386</v>
      </c>
      <c r="Q17" s="30"/>
      <c r="R17" s="30" t="s">
        <v>0</v>
      </c>
      <c r="S17" s="30"/>
      <c r="T17" s="30" t="s">
        <v>0</v>
      </c>
      <c r="U17" s="30"/>
      <c r="V17" s="30">
        <f>SUM(D17:U17)</f>
        <v>-3386</v>
      </c>
    </row>
    <row r="18" spans="1:22" ht="21" customHeight="1">
      <c r="A18" s="44" t="s">
        <v>83</v>
      </c>
      <c r="D18" s="30" t="s">
        <v>0</v>
      </c>
      <c r="E18" s="30"/>
      <c r="F18" s="30" t="s">
        <v>0</v>
      </c>
      <c r="G18" s="30"/>
      <c r="H18" s="30" t="s">
        <v>0</v>
      </c>
      <c r="I18" s="30"/>
      <c r="J18" s="30" t="s">
        <v>0</v>
      </c>
      <c r="K18" s="30"/>
      <c r="L18" s="30" t="s">
        <v>0</v>
      </c>
      <c r="M18" s="30"/>
      <c r="N18" s="30" t="s">
        <v>0</v>
      </c>
      <c r="O18" s="30"/>
      <c r="P18" s="30" t="s">
        <v>0</v>
      </c>
      <c r="Q18" s="30"/>
      <c r="R18" s="30" t="s">
        <v>0</v>
      </c>
      <c r="S18" s="30"/>
      <c r="T18" s="30">
        <v>60812</v>
      </c>
      <c r="U18" s="30"/>
      <c r="V18" s="30">
        <f>SUM(D18:U18)</f>
        <v>60812</v>
      </c>
    </row>
    <row r="19" spans="1:22" ht="21" customHeight="1" thickBot="1">
      <c r="A19" s="94" t="s">
        <v>174</v>
      </c>
      <c r="C19" s="98"/>
      <c r="D19" s="89">
        <f>SUM(D13:D18)</f>
        <v>1011637</v>
      </c>
      <c r="E19" s="30"/>
      <c r="F19" s="89">
        <f>SUM(F13:F18)</f>
        <v>1036000</v>
      </c>
      <c r="G19" s="30"/>
      <c r="H19" s="89">
        <f>SUM(H13:H18)</f>
        <v>443715</v>
      </c>
      <c r="I19" s="26"/>
      <c r="J19" s="89">
        <f>SUM(J13:J18)</f>
        <v>78955</v>
      </c>
      <c r="K19" s="26"/>
      <c r="L19" s="89" t="s">
        <v>0</v>
      </c>
      <c r="M19" s="26"/>
      <c r="N19" s="89">
        <f>SUM(N13:N18)</f>
        <v>295</v>
      </c>
      <c r="O19" s="26"/>
      <c r="P19" s="89">
        <f>SUM(P13:P18)</f>
        <v>-1382</v>
      </c>
      <c r="Q19" s="30"/>
      <c r="R19" s="89">
        <f>SUM(R13:R18)</f>
        <v>73221</v>
      </c>
      <c r="S19" s="30"/>
      <c r="T19" s="89">
        <f>SUM(T13:T18)</f>
        <v>529258</v>
      </c>
      <c r="U19" s="30"/>
      <c r="V19" s="89">
        <f>SUM(V13:V18)</f>
        <v>3171699</v>
      </c>
    </row>
    <row r="20" spans="1:22" ht="21" customHeight="1" thickTop="1">
      <c r="A20" s="94"/>
      <c r="C20" s="9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21" customHeight="1">
      <c r="A21" s="94" t="s">
        <v>177</v>
      </c>
      <c r="C21" s="98"/>
      <c r="D21" s="30">
        <v>1015745</v>
      </c>
      <c r="E21" s="30"/>
      <c r="F21" s="30">
        <v>1036000</v>
      </c>
      <c r="G21" s="30"/>
      <c r="H21" s="30">
        <v>443715</v>
      </c>
      <c r="I21" s="30"/>
      <c r="J21" s="30">
        <v>198091</v>
      </c>
      <c r="K21" s="30"/>
      <c r="L21" s="30" t="s">
        <v>0</v>
      </c>
      <c r="M21" s="30"/>
      <c r="N21" s="30">
        <v>18</v>
      </c>
      <c r="O21" s="30"/>
      <c r="P21" s="30">
        <v>-4830</v>
      </c>
      <c r="Q21" s="30"/>
      <c r="R21" s="30">
        <v>79400</v>
      </c>
      <c r="S21" s="30"/>
      <c r="T21" s="30">
        <v>282368</v>
      </c>
      <c r="U21" s="30"/>
      <c r="V21" s="30">
        <f aca="true" t="shared" si="0" ref="V21:V27">SUM(D21:U21)</f>
        <v>3050507</v>
      </c>
    </row>
    <row r="22" spans="1:22" ht="21" customHeight="1">
      <c r="A22" s="44" t="s">
        <v>183</v>
      </c>
      <c r="C22" s="95">
        <v>5</v>
      </c>
      <c r="D22" s="30">
        <v>18</v>
      </c>
      <c r="E22" s="30"/>
      <c r="F22" s="30" t="s">
        <v>0</v>
      </c>
      <c r="G22" s="30"/>
      <c r="H22" s="30" t="s">
        <v>0</v>
      </c>
      <c r="I22" s="30"/>
      <c r="J22" s="30" t="s">
        <v>0</v>
      </c>
      <c r="K22" s="30"/>
      <c r="L22" s="30" t="s">
        <v>0</v>
      </c>
      <c r="M22" s="30"/>
      <c r="N22" s="30">
        <v>-18</v>
      </c>
      <c r="O22" s="30"/>
      <c r="P22" s="30" t="s">
        <v>0</v>
      </c>
      <c r="Q22" s="30"/>
      <c r="R22" s="30" t="s">
        <v>0</v>
      </c>
      <c r="S22" s="30"/>
      <c r="T22" s="30" t="s">
        <v>0</v>
      </c>
      <c r="U22" s="30"/>
      <c r="V22" s="30">
        <f t="shared" si="0"/>
        <v>0</v>
      </c>
    </row>
    <row r="23" spans="1:22" ht="21" customHeight="1">
      <c r="A23" s="44" t="s">
        <v>126</v>
      </c>
      <c r="D23" s="26" t="s">
        <v>0</v>
      </c>
      <c r="E23" s="30"/>
      <c r="F23" s="26" t="s">
        <v>0</v>
      </c>
      <c r="G23" s="30"/>
      <c r="H23" s="26" t="s">
        <v>0</v>
      </c>
      <c r="I23" s="30"/>
      <c r="J23" s="30">
        <v>-9141</v>
      </c>
      <c r="K23" s="30"/>
      <c r="L23" s="26" t="s">
        <v>0</v>
      </c>
      <c r="M23" s="30"/>
      <c r="N23" s="30" t="s">
        <v>0</v>
      </c>
      <c r="O23" s="30"/>
      <c r="P23" s="26" t="s">
        <v>0</v>
      </c>
      <c r="Q23" s="30"/>
      <c r="R23" s="26" t="s">
        <v>0</v>
      </c>
      <c r="S23" s="30"/>
      <c r="T23" s="26" t="s">
        <v>0</v>
      </c>
      <c r="U23" s="30"/>
      <c r="V23" s="30">
        <f t="shared" si="0"/>
        <v>-9141</v>
      </c>
    </row>
    <row r="24" spans="1:22" ht="21" customHeight="1">
      <c r="A24" s="44" t="s">
        <v>201</v>
      </c>
      <c r="C24" s="95">
        <v>6</v>
      </c>
      <c r="D24" s="26" t="s">
        <v>0</v>
      </c>
      <c r="E24" s="30"/>
      <c r="F24" s="26" t="s">
        <v>0</v>
      </c>
      <c r="G24" s="30"/>
      <c r="H24" s="26" t="s">
        <v>0</v>
      </c>
      <c r="I24" s="30"/>
      <c r="J24" s="30" t="s">
        <v>0</v>
      </c>
      <c r="K24" s="30"/>
      <c r="L24" s="26">
        <v>8307</v>
      </c>
      <c r="M24" s="30"/>
      <c r="N24" s="30" t="s">
        <v>0</v>
      </c>
      <c r="O24" s="30"/>
      <c r="P24" s="26" t="s">
        <v>0</v>
      </c>
      <c r="Q24" s="30"/>
      <c r="R24" s="26" t="s">
        <v>0</v>
      </c>
      <c r="S24" s="30"/>
      <c r="T24" s="26" t="s">
        <v>0</v>
      </c>
      <c r="U24" s="30"/>
      <c r="V24" s="30">
        <f t="shared" si="0"/>
        <v>8307</v>
      </c>
    </row>
    <row r="25" spans="1:22" ht="21" customHeight="1">
      <c r="A25" s="44" t="s">
        <v>184</v>
      </c>
      <c r="C25" s="95">
        <v>6</v>
      </c>
      <c r="D25" s="30" t="s">
        <v>0</v>
      </c>
      <c r="E25" s="30"/>
      <c r="F25" s="30" t="s">
        <v>0</v>
      </c>
      <c r="G25" s="30"/>
      <c r="H25" s="30" t="s">
        <v>0</v>
      </c>
      <c r="I25" s="30"/>
      <c r="J25" s="30" t="s">
        <v>0</v>
      </c>
      <c r="K25" s="30"/>
      <c r="L25" s="30" t="s">
        <v>0</v>
      </c>
      <c r="M25" s="30"/>
      <c r="N25" s="30">
        <v>1958</v>
      </c>
      <c r="O25" s="30"/>
      <c r="P25" s="30" t="s">
        <v>0</v>
      </c>
      <c r="Q25" s="30"/>
      <c r="R25" s="30" t="s">
        <v>0</v>
      </c>
      <c r="S25" s="30"/>
      <c r="T25" s="30" t="s">
        <v>0</v>
      </c>
      <c r="U25" s="30"/>
      <c r="V25" s="30">
        <f t="shared" si="0"/>
        <v>1958</v>
      </c>
    </row>
    <row r="26" spans="1:22" ht="21" customHeight="1">
      <c r="A26" s="44" t="s">
        <v>197</v>
      </c>
      <c r="C26" s="98"/>
      <c r="D26" s="30" t="s">
        <v>0</v>
      </c>
      <c r="E26" s="30"/>
      <c r="F26" s="30" t="s">
        <v>0</v>
      </c>
      <c r="G26" s="30"/>
      <c r="H26" s="30" t="s">
        <v>0</v>
      </c>
      <c r="I26" s="30"/>
      <c r="J26" s="30" t="s">
        <v>0</v>
      </c>
      <c r="K26" s="30"/>
      <c r="L26" s="30" t="s">
        <v>0</v>
      </c>
      <c r="M26" s="30"/>
      <c r="N26" s="30" t="s">
        <v>0</v>
      </c>
      <c r="O26" s="30"/>
      <c r="P26" s="30">
        <v>1063</v>
      </c>
      <c r="Q26" s="30"/>
      <c r="R26" s="30" t="s">
        <v>0</v>
      </c>
      <c r="S26" s="30"/>
      <c r="T26" s="30" t="s">
        <v>0</v>
      </c>
      <c r="U26" s="30"/>
      <c r="V26" s="30">
        <f t="shared" si="0"/>
        <v>1063</v>
      </c>
    </row>
    <row r="27" spans="1:22" ht="21" customHeight="1">
      <c r="A27" s="44" t="s">
        <v>83</v>
      </c>
      <c r="C27" s="98"/>
      <c r="D27" s="30" t="s">
        <v>0</v>
      </c>
      <c r="E27" s="30"/>
      <c r="F27" s="30" t="s">
        <v>0</v>
      </c>
      <c r="G27" s="30"/>
      <c r="H27" s="30" t="s">
        <v>0</v>
      </c>
      <c r="I27" s="30"/>
      <c r="J27" s="30" t="s">
        <v>0</v>
      </c>
      <c r="K27" s="30"/>
      <c r="L27" s="30" t="s">
        <v>0</v>
      </c>
      <c r="M27" s="30"/>
      <c r="N27" s="30" t="s">
        <v>0</v>
      </c>
      <c r="O27" s="30"/>
      <c r="P27" s="30" t="s">
        <v>0</v>
      </c>
      <c r="Q27" s="30"/>
      <c r="R27" s="30" t="s">
        <v>0</v>
      </c>
      <c r="S27" s="30"/>
      <c r="T27" s="30">
        <v>101365</v>
      </c>
      <c r="U27" s="30"/>
      <c r="V27" s="30">
        <f t="shared" si="0"/>
        <v>101365</v>
      </c>
    </row>
    <row r="28" spans="1:22" ht="21" customHeight="1" thickBot="1">
      <c r="A28" s="94" t="s">
        <v>176</v>
      </c>
      <c r="D28" s="89">
        <f>SUM(D21:D27)</f>
        <v>1015763</v>
      </c>
      <c r="E28" s="30"/>
      <c r="F28" s="89">
        <f>SUM(F21:F27)</f>
        <v>1036000</v>
      </c>
      <c r="G28" s="30"/>
      <c r="H28" s="89">
        <f>SUM(H21:H27)</f>
        <v>443715</v>
      </c>
      <c r="I28" s="26"/>
      <c r="J28" s="89">
        <f>SUM(J21:J27)</f>
        <v>188950</v>
      </c>
      <c r="K28" s="26"/>
      <c r="L28" s="89">
        <f>SUM(L24)</f>
        <v>8307</v>
      </c>
      <c r="M28" s="26"/>
      <c r="N28" s="89">
        <f>SUM(N21:N27)</f>
        <v>1958</v>
      </c>
      <c r="O28" s="26"/>
      <c r="P28" s="89">
        <f>SUM(P21:P27)</f>
        <v>-3767</v>
      </c>
      <c r="Q28" s="30"/>
      <c r="R28" s="89">
        <f>SUM(R21:R27)</f>
        <v>79400</v>
      </c>
      <c r="S28" s="30"/>
      <c r="T28" s="89">
        <f>SUM(T21:T27)</f>
        <v>383733</v>
      </c>
      <c r="U28" s="30"/>
      <c r="V28" s="89">
        <f>SUM(V21:V27)</f>
        <v>3154059</v>
      </c>
    </row>
    <row r="29" spans="1:22" ht="21" customHeight="1" thickTop="1">
      <c r="A29" s="9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21" customHeight="1">
      <c r="A30" s="9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21" customHeight="1">
      <c r="A31" s="18" t="s">
        <v>5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4:22" ht="21" customHeight="1"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</sheetData>
  <mergeCells count="7">
    <mergeCell ref="D7:V7"/>
    <mergeCell ref="F8:J8"/>
    <mergeCell ref="R9:T9"/>
    <mergeCell ref="A2:V2"/>
    <mergeCell ref="A3:V3"/>
    <mergeCell ref="A4:V4"/>
    <mergeCell ref="A5:V5"/>
  </mergeCells>
  <printOptions horizontalCentered="1"/>
  <pageMargins left="0.3937007874015748" right="0.3937007874015748" top="0.984251968503937" bottom="0.3937007874015748" header="0.1968503937007874" footer="0.1968503937007874"/>
  <pageSetup fitToHeight="1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YourNameHere</cp:lastModifiedBy>
  <cp:lastPrinted>2005-05-04T07:16:37Z</cp:lastPrinted>
  <dcterms:created xsi:type="dcterms:W3CDTF">1997-11-12T04:38:50Z</dcterms:created>
  <dcterms:modified xsi:type="dcterms:W3CDTF">2005-05-06T02:15:45Z</dcterms:modified>
  <cp:category/>
  <cp:version/>
  <cp:contentType/>
  <cp:contentStatus/>
</cp:coreProperties>
</file>