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431" windowWidth="10500" windowHeight="8430" tabRatio="835" activeTab="0"/>
  </bookViews>
  <sheets>
    <sheet name="FS;T" sheetId="1" r:id="rId1"/>
    <sheet name="FS;E" sheetId="2" r:id="rId2"/>
    <sheet name="P&amp;L;T" sheetId="3" r:id="rId3"/>
    <sheet name="P&amp;L;E" sheetId="4" r:id="rId4"/>
    <sheet name="Statement of change;T " sheetId="5" r:id="rId5"/>
    <sheet name="Statement of change;E" sheetId="6" r:id="rId6"/>
    <sheet name="Cash flow;T" sheetId="7" r:id="rId7"/>
    <sheet name="Cash flow;E" sheetId="8" r:id="rId8"/>
  </sheets>
  <externalReferences>
    <externalReference r:id="rId11"/>
  </externalReferences>
  <definedNames>
    <definedName name="_xlnm.Print_Area" localSheetId="7">'Cash flow;E'!$A$1:$H$54</definedName>
    <definedName name="_xlnm.Print_Area" localSheetId="6">'Cash flow;T'!$A$1:$G$55</definedName>
    <definedName name="_xlnm.Print_Area" localSheetId="1">'FS;E'!$A$1:$I$64</definedName>
    <definedName name="_xlnm.Print_Area" localSheetId="0">'FS;T'!$A$1:$I$63</definedName>
    <definedName name="_xlnm.Print_Area" localSheetId="3">'P&amp;L;E'!$A$1:$M$24</definedName>
    <definedName name="_xlnm.Print_Area" localSheetId="2">'P&amp;L;T'!$A$1:$M$24</definedName>
    <definedName name="_xlnm.Print_Area" localSheetId="5">'Statement of change;E'!$A$1:$J$24</definedName>
    <definedName name="_xlnm.Print_Area" localSheetId="4">'Statement of change;T '!$A$1:$J$21</definedName>
  </definedNames>
  <calcPr fullCalcOnLoad="1"/>
</workbook>
</file>

<file path=xl/sharedStrings.xml><?xml version="1.0" encoding="utf-8"?>
<sst xmlns="http://schemas.openxmlformats.org/spreadsheetml/2006/main" count="304" uniqueCount="238">
  <si>
    <t>สินทรัพย์</t>
  </si>
  <si>
    <t>สินทรัพย์หมุนเวียน</t>
  </si>
  <si>
    <t>ทุนเรือนหุ้น</t>
  </si>
  <si>
    <t>งบกำไรขาดทุน</t>
  </si>
  <si>
    <t>งบดุล</t>
  </si>
  <si>
    <t>หนี้สินหมุนเวียน</t>
  </si>
  <si>
    <t>ดอกเบี้ยจ่าย</t>
  </si>
  <si>
    <t>สินทรัพย์ไม่หมุนเวียน</t>
  </si>
  <si>
    <t>หนี้สินไม่หมุนเวียน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</si>
  <si>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</si>
  <si>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</si>
  <si>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</si>
  <si>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</si>
  <si>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รวม</t>
  </si>
  <si>
    <t>ที่ออกและชำระแล้ว</t>
  </si>
  <si>
    <t>"ยังไม่ได้ตรวจสอบ"</t>
  </si>
  <si>
    <t>"สอบทานแล้ว"</t>
  </si>
  <si>
    <t>"ตรวจสอบแล้ว"</t>
  </si>
  <si>
    <t>จำนวนหุ้นสามัญถัวเฉลี่ยถ่วงน้ำหนัก</t>
  </si>
  <si>
    <t>พันบาท</t>
  </si>
  <si>
    <t>ส่วนของผู้ถือหุ้น</t>
  </si>
  <si>
    <t>กำไรก่อนดอกเบี้ยจ่าย</t>
  </si>
  <si>
    <t>กำไรสุทธิ</t>
  </si>
  <si>
    <t>งบแสดงการเปลี่ยนแปลงส่วนของผู้ถือหุ้น</t>
  </si>
  <si>
    <t>กำไรสะสม</t>
  </si>
  <si>
    <t>กำไรต่อหุ้นขั้นพื้นฐาน (บาท)</t>
  </si>
  <si>
    <t>ระยะเวลา 3 เดือน</t>
  </si>
  <si>
    <t>เงินปันผล</t>
  </si>
  <si>
    <t>หนี้สินและส่วนของผู้ถือหุ้น</t>
  </si>
  <si>
    <t>หมายเหตุ</t>
  </si>
  <si>
    <t>2547</t>
  </si>
  <si>
    <t>ยอดคงเหลือต้นงวด ณ 1 มกราคม 2547</t>
  </si>
  <si>
    <t>ส่วนเกินกว่า</t>
  </si>
  <si>
    <t>มูลค่าหุ้น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</si>
  <si>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</si>
  <si>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</si>
  <si>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</si>
  <si>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>รายได้</t>
  </si>
  <si>
    <t>ค่าใช้จ่าย</t>
  </si>
  <si>
    <t>บริษัท สิงห์ พาราเทค จำกัด (มหาชน)</t>
  </si>
  <si>
    <t>SINGHA PARATECH PUBLIC COMPANY LIMITED</t>
  </si>
  <si>
    <t>BALANCE SHEETS</t>
  </si>
  <si>
    <t>Thousand Baht</t>
  </si>
  <si>
    <t>"Unaudited"</t>
  </si>
  <si>
    <t>Notes</t>
  </si>
  <si>
    <t>"Reviewed"</t>
  </si>
  <si>
    <t>"Audited"</t>
  </si>
  <si>
    <t>ASSETS</t>
  </si>
  <si>
    <t>CURRENT ASSETS</t>
  </si>
  <si>
    <t>NON-CURRENT ASSETS</t>
  </si>
  <si>
    <t>LIABILITIES AND SHAREHOLDERS' EQUITY</t>
  </si>
  <si>
    <t>CURRENT LIABILITIES</t>
  </si>
  <si>
    <t>NON-CURRENT LIABILITIES</t>
  </si>
  <si>
    <t>SHAREHOLDERS' EQUITY</t>
  </si>
  <si>
    <t>STATEMENTS OF INCOME</t>
  </si>
  <si>
    <t>"UNAUDITED"</t>
  </si>
  <si>
    <t>"REVIEWED"</t>
  </si>
  <si>
    <t>3 Month Periods</t>
  </si>
  <si>
    <t>2004</t>
  </si>
  <si>
    <t>REVENUES</t>
  </si>
  <si>
    <t>EXPENSES</t>
  </si>
  <si>
    <t>NET PROFIT</t>
  </si>
  <si>
    <t>Basic Earnings Per Share (Baht)</t>
  </si>
  <si>
    <t>Numbers of Weighted Average Common Shares</t>
  </si>
  <si>
    <t>STATEMENTS OF CHANGES IN SHAREHOLDERS' EQUITY</t>
  </si>
  <si>
    <t xml:space="preserve">Thousand Baht </t>
  </si>
  <si>
    <t>Issued and Paid-up</t>
  </si>
  <si>
    <t xml:space="preserve">Premium on </t>
  </si>
  <si>
    <t>Retained</t>
  </si>
  <si>
    <t>share capital</t>
  </si>
  <si>
    <t>common shares</t>
  </si>
  <si>
    <t>earnings</t>
  </si>
  <si>
    <t>Total</t>
  </si>
  <si>
    <t>Net profit</t>
  </si>
  <si>
    <t>Dividends</t>
  </si>
  <si>
    <t>Balance as at January 1, 2004</t>
  </si>
  <si>
    <t>STATEMENTS OF CASH FLOWS</t>
  </si>
  <si>
    <t>CASH FLOWS FROM OPERATING ACTIVITIES</t>
  </si>
  <si>
    <t>CASH FLOWS FROM INVESTING ACTIVITES</t>
  </si>
  <si>
    <t>CASH FLOWS FROM FINANCING ACTIVITIES</t>
  </si>
  <si>
    <t>CASH AND CASH EQUIVALENTS AT THE BEGINNING OF THE PERIOD</t>
  </si>
  <si>
    <t>CASH AND CASH EQUIVALENTS AT THE END OF THE PERIOD</t>
  </si>
  <si>
    <t>SUPPLEMENTAL DISCLOSURES OF CASH FLOWS INFORMATION</t>
  </si>
  <si>
    <t>4</t>
  </si>
  <si>
    <t>Interest expenses</t>
  </si>
  <si>
    <t>31 ธันวาคม 2547</t>
  </si>
  <si>
    <t>December 31, 2004</t>
  </si>
  <si>
    <t>2548</t>
  </si>
  <si>
    <t>ยอดคงเหลือต้นงวด ณ 1 มกราคม 2548</t>
  </si>
  <si>
    <t>2005</t>
  </si>
  <si>
    <t>เงินสดและรายการเทียบเท่าเงินสด</t>
  </si>
  <si>
    <t>ลูกหนี้การค้า - สุทธิ</t>
  </si>
  <si>
    <t>สินค้าคงเหลือ</t>
  </si>
  <si>
    <t>สินทรัพย์หมุนเวียนอื่น</t>
  </si>
  <si>
    <t>รวมสินทรัพย์หมุนเวียน</t>
  </si>
  <si>
    <t>ที่ดิน อาคาร และอุปกรณ์ - สุทธิ</t>
  </si>
  <si>
    <t>สินทรัพย์ไม่มีตัวตน -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</si>
  <si>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</si>
  <si>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</si>
  <si>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</si>
  <si>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เจ้าหนี้การค้า</t>
  </si>
  <si>
    <t xml:space="preserve">เงินกู้ยืมระยะยาวที่ถึงกำหนดชำระภายในหนึ่งปี   </t>
  </si>
  <si>
    <t>เงินกู้ยืมระยะสั้นอื่น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</si>
  <si>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</si>
  <si>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</si>
  <si>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</si>
  <si>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 - หุ้นสามัญ 320,000,000 หุ้น มูลค่าหุ้นละ 1 บาท ในปี 2548</t>
  </si>
  <si>
    <t>และ 64,000,000 หุ้น มูลค่าหุ้นละ 5 บาท ในปี 2547</t>
  </si>
  <si>
    <t>ทุนที่ออก-หุ้นสามัญ 320,000,000 หุ้น ในปี 2548</t>
  </si>
  <si>
    <t>และ 64,000,000 หุ้น ในปี 2547 ชำระเต็มมูลค่าแล้ว</t>
  </si>
  <si>
    <t>ส่วนเกินมูลค่าหุ้นสามัญ</t>
  </si>
  <si>
    <t xml:space="preserve">กำไรสะสม   </t>
  </si>
  <si>
    <t xml:space="preserve">จัดสรรเป็นสำรองตามกฎหมาย </t>
  </si>
  <si>
    <t>ยังไม่ได้จัดสรร</t>
  </si>
  <si>
    <t>รวมส่วนของผู้ถือหุ้น</t>
  </si>
  <si>
    <t>รวมหนี้สินและส่วนของผู้ถือหุ้น</t>
  </si>
  <si>
    <t>รายได้จากการขาย</t>
  </si>
  <si>
    <t>รายได้อื่น</t>
  </si>
  <si>
    <t>รวมรายได้</t>
  </si>
  <si>
    <t>ต้นทุนขาย</t>
  </si>
  <si>
    <t xml:space="preserve">ค่าใช้จ่ายในการขายและบริหาร </t>
  </si>
  <si>
    <t>ค่าใช้จ่ายอื่น</t>
  </si>
  <si>
    <t>รวมค่าใช้จ่าย</t>
  </si>
  <si>
    <t>ปรับกระทบกำไรสุทธิเป็นเงินสดรับ(จ่าย)สุทธิจากกิจกรรมดำเนินงาน</t>
  </si>
  <si>
    <t>ค่าเสื่อมราคาและรายการตัดบัญชี</t>
  </si>
  <si>
    <t>รายการตัดบัญชีส่วนลดตั๋วเงินจ่าย</t>
  </si>
  <si>
    <t>หนี้สูญและค่าเผื่อหนี้สงสัยจะสูญ</t>
  </si>
  <si>
    <t>กำไรจากการดำเนินงานก่อนการเปลี่ยนแปลงในสินทรัพย์และหนี้สินดำเนินงาน</t>
  </si>
  <si>
    <t>สินทรัพย์ดำเนินงาน(เพิ่มขึ้น)ลดลง</t>
  </si>
  <si>
    <t>ลูกหนี้การค้า</t>
  </si>
  <si>
    <t>หนี้สินดำเนินงาน(เพิ่มขึ้น)ลดลง</t>
  </si>
  <si>
    <t>ซื้อสินทรัพย์ถาวร</t>
  </si>
  <si>
    <t>เงินกู้ยืมระยะสั้นอื่นเพิ่มขึ้น</t>
  </si>
  <si>
    <t>ชำระคืนเงินกู้ยืมระยะสั้นอื่น</t>
  </si>
  <si>
    <t>ชำระคืนเงินกู้ยืมระยะยาวจากธนาคาร</t>
  </si>
  <si>
    <t>จ่ายชำระหนี้เจ้าหนี้เช่าซื้อ</t>
  </si>
  <si>
    <t>จ่ายเงินปันผล</t>
  </si>
  <si>
    <t>เงินสดจ่ายในระหว่างงวด</t>
  </si>
  <si>
    <t>Cash and cash equivalents</t>
  </si>
  <si>
    <t xml:space="preserve">Trade accounts reveivable - net   </t>
  </si>
  <si>
    <t>Inventories</t>
  </si>
  <si>
    <t>Other current assets</t>
  </si>
  <si>
    <t>Total Current Assets</t>
  </si>
  <si>
    <t xml:space="preserve">Property, plant and equipment - net  </t>
  </si>
  <si>
    <t xml:space="preserve">Intangible asset - net  </t>
  </si>
  <si>
    <t>Other non-current assets</t>
  </si>
  <si>
    <t>Total Non-Current Assets</t>
  </si>
  <si>
    <t>TOTAL ASSETS</t>
  </si>
  <si>
    <t>Trade accounts payable</t>
  </si>
  <si>
    <t xml:space="preserve">Current portion of long-term loans   </t>
  </si>
  <si>
    <t>Other current liabilities</t>
  </si>
  <si>
    <t>Total Current Liabilities</t>
  </si>
  <si>
    <t>Total Liabilities</t>
  </si>
  <si>
    <t xml:space="preserve">Share capital   </t>
  </si>
  <si>
    <t>Authorized 320,000,000 common shares Baht 1 par value in 2005,</t>
  </si>
  <si>
    <t>and 64,000,000 common shares Baht 5 par value in 2004</t>
  </si>
  <si>
    <t>Issued 320,000,000 common shares in 2005 and</t>
  </si>
  <si>
    <t>64,000,000 common shares in 2004, fully paid-up</t>
  </si>
  <si>
    <t>Premium on common shares</t>
  </si>
  <si>
    <t>Retained earnings</t>
  </si>
  <si>
    <t>Appropriated to legal reserve</t>
  </si>
  <si>
    <t>Unappropriated</t>
  </si>
  <si>
    <t>Total Shareholders' Equity</t>
  </si>
  <si>
    <t>TOTAL LIABILITIES AND SHAREHOLDERS' EQUITY</t>
  </si>
  <si>
    <t>Revenues from sales</t>
  </si>
  <si>
    <t>Other income</t>
  </si>
  <si>
    <t>Total Revenues</t>
  </si>
  <si>
    <t>Cost of sales</t>
  </si>
  <si>
    <t xml:space="preserve">Selling and administrative expenses </t>
  </si>
  <si>
    <t>Other expenses</t>
  </si>
  <si>
    <t>Total Expenses</t>
  </si>
  <si>
    <t>Balance as at January 1, 2005</t>
  </si>
  <si>
    <t xml:space="preserve">Adjustments to reconcile net profit to net cash provided by (used in) operating activities </t>
  </si>
  <si>
    <t>Depreciation and amortization</t>
  </si>
  <si>
    <t>Amortization of discount on notes payable</t>
  </si>
  <si>
    <t>Bad debts and doubtful accounts</t>
  </si>
  <si>
    <t>Profit from operating activities before changes in operating assets and liabilities</t>
  </si>
  <si>
    <t>(Increase) decrease in operating assets</t>
  </si>
  <si>
    <t>Trade accounts receivable</t>
  </si>
  <si>
    <t>Increase (decrease) in operating liabilities</t>
  </si>
  <si>
    <t>Purchases of fixed assets</t>
  </si>
  <si>
    <t>เงินสดสุทธิได้มาจาก(ใช้ไปใน)กิจกรรมดำเนินงาน</t>
  </si>
  <si>
    <t>Repayment of long-term loans from banks</t>
  </si>
  <si>
    <t>Repayment of hire-purchase</t>
  </si>
  <si>
    <t>Dividend paid</t>
  </si>
  <si>
    <t>Cash paid during the period</t>
  </si>
  <si>
    <t>Interest expense</t>
  </si>
  <si>
    <t>เงินเบิกเกินบัญชีธนาคารเพิ่มขึ้น(ลดลง)</t>
  </si>
  <si>
    <t>เงินสดสุทธิใช้ไปในกิจกรรมลงทุน</t>
  </si>
  <si>
    <t>เงินสดสุทธิได้มาจากกิจกรรมจัดหาเงิน</t>
  </si>
  <si>
    <t>เงินสดและรายการเทียบเท่าเงินสดเพิ่มขึ้นสุทธิ</t>
  </si>
  <si>
    <t>ขาดทุนจากอัตราแลกเปลี่ยนที่ยังไม่เกิดขึ้นจริง-สุทธิ</t>
  </si>
  <si>
    <t>Unrealized loss on exchange rate - net</t>
  </si>
  <si>
    <t>Net Cash Provided by (Used in) Operating Activities</t>
  </si>
  <si>
    <t>Net Cash Used in Investing Activities</t>
  </si>
  <si>
    <t>Increase (decrease) in bank overdrafts</t>
  </si>
  <si>
    <t>Net Cash Provided by Financing Activities</t>
  </si>
  <si>
    <t>NET  INCREASE IN CASH AND CASH EQUIVALENTS</t>
  </si>
  <si>
    <t>ณ วันที่ 30 กันยายน 2548 และวันที่ 31 ธันวาคม 2547</t>
  </si>
  <si>
    <t xml:space="preserve"> 30 กันยายน 2548</t>
  </si>
  <si>
    <t>สำหรับระยะเวลา 3 เดือนและ 9 เดือน สิ้นสุดวันที่ 30 กันยายน 2548 และ 2547</t>
  </si>
  <si>
    <t>สิ้นสุด 30 กันยายน</t>
  </si>
  <si>
    <t>ระยะเวลา 9 เดือน</t>
  </si>
  <si>
    <t>สำหรับระยะเวลา 9 เดือนสิ้นสุดวันที่ 30 กันยายน 2548 และ 2547</t>
  </si>
  <si>
    <t>ยอดคงเหลือปลายงวด ณ 30 กันยายน 2547</t>
  </si>
  <si>
    <t>ยอดคงเหลือปลายงวด ณ 30 กันยายน 2548</t>
  </si>
  <si>
    <t>เงินปันผลระหว่างกาล</t>
  </si>
  <si>
    <t>สำหรับระยะเวลา 9 เดือน สิ้นสุดวันที่ 30 กันยายน 2548 และ 2547</t>
  </si>
  <si>
    <t>สินทรัพย์ไม่มีตัวตน</t>
  </si>
  <si>
    <t>AS AT SEPTEMBER 30, 2005 AND DECEMBER 31, 2004</t>
  </si>
  <si>
    <t>September 30, 2005</t>
  </si>
  <si>
    <t>FOR EACH OF THE THREE-MONTH AND NINE-MONTH PERIODS ENDED SEPTEMBER 30, 2005 AND 2004</t>
  </si>
  <si>
    <t>Ended September 30</t>
  </si>
  <si>
    <t>9 Month Periods</t>
  </si>
  <si>
    <t>FOR THE NINE-MONTH PERIODS ENDED SEPTEMBER 30,2005 AND 2004</t>
  </si>
  <si>
    <t>Balance as at September 30, 2004</t>
  </si>
  <si>
    <t>Interim dividends</t>
  </si>
  <si>
    <t>Balance as at September 30, 2005</t>
  </si>
  <si>
    <t>Other short-term loans</t>
  </si>
  <si>
    <t>Profit before interest expenses</t>
  </si>
  <si>
    <t>Increase in other short-term loans</t>
  </si>
  <si>
    <t>Repayment of other short-term loans</t>
  </si>
  <si>
    <t>เงินกู้ยืมระยะยาวจากธนาคารเพิ่มขึ้น</t>
  </si>
  <si>
    <t>Increase in long-term loans from banks</t>
  </si>
  <si>
    <t>เงินกู้ยืมระยะยาวอื่น-สุทธิ</t>
  </si>
  <si>
    <t xml:space="preserve">เงินเบิกเกินบัญชีและเงินกู้ยืมระยะสั้นจากสถาบันการเงิน </t>
  </si>
  <si>
    <t xml:space="preserve">Bank overdrafts and short-term loans from financial institutions   </t>
  </si>
  <si>
    <t xml:space="preserve">Other long-term loans-Net   </t>
  </si>
  <si>
    <t>กำไรจากอัตราแลกเปลี่ยน</t>
  </si>
  <si>
    <t>ผลสะสมจากการแก้ไขข้อผิดพลาด</t>
  </si>
  <si>
    <t>Gain on exchange rate</t>
  </si>
  <si>
    <t>4, 8</t>
  </si>
  <si>
    <t>9</t>
  </si>
  <si>
    <t>3, 7</t>
  </si>
  <si>
    <t>4 , 5</t>
  </si>
  <si>
    <t>เงินกู้ยืมระยะสั้นจากธนาคารเพิ่มขึ้น</t>
  </si>
  <si>
    <t>Increase in short-term loans from banks</t>
  </si>
  <si>
    <t>Cummulative effect from adjustments of  error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</si>
</sst>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\t&quot;฿&quot;#,##0_);\(\t&quot;฿&quot;#,##0\)"/>
    <numFmt numFmtId="187" formatCode="\t&quot;฿&quot;#,##0_);[Red]\(\t&quot;฿&quot;#,##0\)"/>
    <numFmt numFmtId="188" formatCode="\t&quot;฿&quot;#,##0.00_);\(\t&quot;฿&quot;#,##0.00\)"/>
    <numFmt numFmtId="189" formatCode="\t&quot;฿&quot;#,##0.00_);[Red]\(\t&quot;฿&quot;#,##0.00\)"/>
    <numFmt numFmtId="190" formatCode="_(* #,##0_);_(* \(#,##0\);_(* &quot;-&quot;_);_(@_)"/>
    <numFmt numFmtId="191" formatCode="_(* #,##0.00_);_(* \(#,##0.00\);_(* &quot;-&quot;??_);_(@_)"/>
    <numFmt numFmtId="192" formatCode="d\ \ด\ด\ด\ด\ \b\b\b\b"/>
    <numFmt numFmtId="193" formatCode="#,##0\ ;\(#,##0\)"/>
    <numFmt numFmtId="194" formatCode="#,##0.00\ ;\(#,##0.00\)"/>
    <numFmt numFmtId="195" formatCode="#,##0;\(#,##0\)"/>
    <numFmt numFmtId="196" formatCode="_-* #,##0_-;\-* #,##0_-;_-* &quot;-&quot;??_-;_-@_-"/>
    <numFmt numFmtId="197" formatCode="_(* #,##0_);_(* \(#,##0\);_(* &quot;-&quot;??_);_(@_)"/>
    <numFmt numFmtId="198" formatCode="[$-409]mmmm\ d\,\ yyyy;@"/>
  </numFmts>
  <fonts count="5">
    <font>
      <sz val="14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193" fontId="1" fillId="0" borderId="0" xfId="0" applyNumberFormat="1" applyFont="1" applyFill="1" applyBorder="1" applyAlignment="1">
      <alignment horizontal="right"/>
    </xf>
    <xf numFmtId="19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37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center"/>
    </xf>
    <xf numFmtId="190" fontId="2" fillId="0" borderId="0" xfId="0" applyNumberFormat="1" applyFont="1" applyFill="1" applyBorder="1" applyAlignment="1">
      <alignment horizontal="center"/>
    </xf>
    <xf numFmtId="190" fontId="2" fillId="0" borderId="0" xfId="0" applyNumberFormat="1" applyFont="1" applyFill="1" applyBorder="1" applyAlignment="1">
      <alignment/>
    </xf>
    <xf numFmtId="43" fontId="2" fillId="0" borderId="0" xfId="15" applyFont="1" applyFill="1" applyAlignment="1" quotePrefix="1">
      <alignment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37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Border="1" applyAlignment="1" quotePrefix="1">
      <alignment horizontal="left" indent="1"/>
    </xf>
    <xf numFmtId="195" fontId="2" fillId="0" borderId="0" xfId="0" applyNumberFormat="1" applyFont="1" applyFill="1" applyBorder="1" applyAlignment="1">
      <alignment/>
    </xf>
    <xf numFmtId="43" fontId="2" fillId="0" borderId="0" xfId="15" applyFont="1" applyFill="1" applyBorder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43" fontId="2" fillId="0" borderId="0" xfId="15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3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left"/>
    </xf>
    <xf numFmtId="16" fontId="1" fillId="0" borderId="0" xfId="0" applyNumberFormat="1" applyFont="1" applyFill="1" applyAlignment="1" quotePrefix="1">
      <alignment horizontal="left"/>
    </xf>
    <xf numFmtId="16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193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>
      <alignment horizontal="right"/>
    </xf>
    <xf numFmtId="43" fontId="1" fillId="0" borderId="0" xfId="15" applyFont="1" applyFill="1" applyAlignment="1">
      <alignment horizontal="right"/>
    </xf>
    <xf numFmtId="0" fontId="1" fillId="0" borderId="0" xfId="0" applyFont="1" applyFill="1" applyAlignment="1">
      <alignment horizontal="left"/>
    </xf>
    <xf numFmtId="196" fontId="1" fillId="0" borderId="0" xfId="15" applyNumberFormat="1" applyFont="1" applyFill="1" applyAlignment="1">
      <alignment horizontal="right"/>
    </xf>
    <xf numFmtId="196" fontId="1" fillId="0" borderId="0" xfId="15" applyNumberFormat="1" applyFont="1" applyFill="1" applyBorder="1" applyAlignment="1">
      <alignment horizontal="right"/>
    </xf>
    <xf numFmtId="193" fontId="1" fillId="0" borderId="1" xfId="0" applyNumberFormat="1" applyFont="1" applyFill="1" applyBorder="1" applyAlignment="1">
      <alignment horizontal="right"/>
    </xf>
    <xf numFmtId="196" fontId="1" fillId="0" borderId="1" xfId="15" applyNumberFormat="1" applyFont="1" applyFill="1" applyBorder="1" applyAlignment="1">
      <alignment horizontal="right"/>
    </xf>
    <xf numFmtId="196" fontId="1" fillId="0" borderId="0" xfId="0" applyNumberFormat="1" applyFont="1" applyFill="1" applyBorder="1" applyAlignment="1">
      <alignment horizontal="right"/>
    </xf>
    <xf numFmtId="196" fontId="1" fillId="0" borderId="0" xfId="0" applyNumberFormat="1" applyFont="1" applyFill="1" applyAlignment="1">
      <alignment horizontal="right"/>
    </xf>
    <xf numFmtId="43" fontId="1" fillId="0" borderId="0" xfId="15" applyFont="1" applyFill="1" applyBorder="1" applyAlignment="1" quotePrefix="1">
      <alignment horizontal="right"/>
    </xf>
    <xf numFmtId="196" fontId="1" fillId="0" borderId="0" xfId="15" applyNumberFormat="1" applyFont="1" applyFill="1" applyBorder="1" applyAlignment="1" quotePrefix="1">
      <alignment horizontal="right"/>
    </xf>
    <xf numFmtId="196" fontId="1" fillId="0" borderId="0" xfId="15" applyNumberFormat="1" applyFont="1" applyFill="1" applyAlignment="1">
      <alignment/>
    </xf>
    <xf numFmtId="196" fontId="1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center"/>
    </xf>
    <xf numFmtId="43" fontId="1" fillId="0" borderId="0" xfId="15" applyFont="1" applyFill="1" applyAlignment="1">
      <alignment horizontal="left"/>
    </xf>
    <xf numFmtId="43" fontId="1" fillId="0" borderId="0" xfId="15" applyFont="1" applyFill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 horizontal="right"/>
    </xf>
    <xf numFmtId="196" fontId="1" fillId="0" borderId="1" xfId="15" applyNumberFormat="1" applyFont="1" applyFill="1" applyBorder="1" applyAlignment="1" quotePrefix="1">
      <alignment horizontal="right"/>
    </xf>
    <xf numFmtId="43" fontId="1" fillId="0" borderId="0" xfId="15" applyFont="1" applyFill="1" applyAlignment="1">
      <alignment horizontal="centerContinuous" shrinkToFit="1"/>
    </xf>
    <xf numFmtId="43" fontId="1" fillId="0" borderId="0" xfId="15" applyFont="1" applyFill="1" applyAlignment="1">
      <alignment horizontal="center" shrinkToFit="1"/>
    </xf>
    <xf numFmtId="49" fontId="1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 quotePrefix="1">
      <alignment horizontal="right"/>
    </xf>
    <xf numFmtId="193" fontId="1" fillId="0" borderId="5" xfId="0" applyNumberFormat="1" applyFont="1" applyFill="1" applyBorder="1" applyAlignment="1">
      <alignment horizontal="right"/>
    </xf>
    <xf numFmtId="193" fontId="1" fillId="0" borderId="0" xfId="0" applyNumberFormat="1" applyFont="1" applyFill="1" applyBorder="1" applyAlignment="1" quotePrefix="1">
      <alignment horizontal="right"/>
    </xf>
    <xf numFmtId="193" fontId="1" fillId="0" borderId="2" xfId="0" applyNumberFormat="1" applyFont="1" applyFill="1" applyBorder="1" applyAlignment="1">
      <alignment/>
    </xf>
    <xf numFmtId="194" fontId="1" fillId="0" borderId="3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 shrinkToFit="1"/>
    </xf>
    <xf numFmtId="190" fontId="1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 wrapText="1" shrinkToFit="1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43" fontId="1" fillId="0" borderId="0" xfId="15" applyFont="1" applyFill="1" applyBorder="1" applyAlignment="1">
      <alignment horizontal="center" shrinkToFit="1"/>
    </xf>
    <xf numFmtId="37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>
      <alignment horizontal="center"/>
    </xf>
    <xf numFmtId="196" fontId="1" fillId="0" borderId="5" xfId="15" applyNumberFormat="1" applyFont="1" applyFill="1" applyBorder="1" applyAlignment="1">
      <alignment/>
    </xf>
    <xf numFmtId="196" fontId="1" fillId="0" borderId="6" xfId="15" applyNumberFormat="1" applyFont="1" applyFill="1" applyBorder="1" applyAlignment="1">
      <alignment horizontal="right"/>
    </xf>
    <xf numFmtId="16" fontId="1" fillId="0" borderId="0" xfId="0" applyNumberFormat="1" applyFont="1" applyFill="1" applyBorder="1" applyAlignment="1" quotePrefix="1">
      <alignment horizontal="left"/>
    </xf>
    <xf numFmtId="43" fontId="1" fillId="0" borderId="0" xfId="15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96" fontId="1" fillId="0" borderId="0" xfId="0" applyNumberFormat="1" applyFont="1" applyFill="1" applyBorder="1" applyAlignment="1">
      <alignment/>
    </xf>
    <xf numFmtId="197" fontId="1" fillId="0" borderId="0" xfId="15" applyNumberFormat="1" applyFont="1" applyFill="1" applyBorder="1" applyAlignment="1" quotePrefix="1">
      <alignment/>
    </xf>
    <xf numFmtId="197" fontId="1" fillId="0" borderId="0" xfId="15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43" fontId="1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96" fontId="1" fillId="0" borderId="2" xfId="0" applyNumberFormat="1" applyFont="1" applyFill="1" applyBorder="1" applyAlignment="1">
      <alignment horizontal="right"/>
    </xf>
    <xf numFmtId="196" fontId="1" fillId="0" borderId="2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 vertical="top"/>
    </xf>
    <xf numFmtId="43" fontId="1" fillId="0" borderId="0" xfId="15" applyFont="1" applyFill="1" applyAlignment="1">
      <alignment horizontal="center"/>
    </xf>
    <xf numFmtId="49" fontId="1" fillId="0" borderId="0" xfId="15" applyNumberFormat="1" applyFont="1" applyFill="1" applyAlignment="1">
      <alignment horizontal="center"/>
    </xf>
    <xf numFmtId="0" fontId="1" fillId="0" borderId="5" xfId="0" applyFont="1" applyFill="1" applyBorder="1" applyAlignment="1" quotePrefix="1">
      <alignment horizontal="center"/>
    </xf>
    <xf numFmtId="0" fontId="1" fillId="0" borderId="0" xfId="0" applyFont="1" applyFill="1" applyAlignment="1">
      <alignment horizontal="right"/>
    </xf>
    <xf numFmtId="197" fontId="1" fillId="0" borderId="0" xfId="15" applyNumberFormat="1" applyFont="1" applyFill="1" applyBorder="1" applyAlignment="1">
      <alignment/>
    </xf>
    <xf numFmtId="196" fontId="2" fillId="0" borderId="0" xfId="0" applyNumberFormat="1" applyFont="1" applyFill="1" applyAlignment="1">
      <alignment/>
    </xf>
    <xf numFmtId="198" fontId="1" fillId="0" borderId="0" xfId="0" applyNumberFormat="1" applyFont="1" applyFill="1" applyAlignment="1">
      <alignment horizontal="center"/>
    </xf>
    <xf numFmtId="197" fontId="1" fillId="0" borderId="0" xfId="0" applyNumberFormat="1" applyFont="1" applyFill="1" applyAlignment="1" quotePrefix="1">
      <alignment horizontal="right"/>
    </xf>
    <xf numFmtId="16" fontId="1" fillId="0" borderId="0" xfId="0" applyNumberFormat="1" applyFont="1" applyFill="1" applyAlignment="1">
      <alignment horizontal="center"/>
    </xf>
    <xf numFmtId="192" fontId="1" fillId="0" borderId="1" xfId="0" applyNumberFormat="1" applyFont="1" applyFill="1" applyBorder="1" applyAlignment="1">
      <alignment horizontal="center"/>
    </xf>
    <xf numFmtId="193" fontId="2" fillId="0" borderId="0" xfId="0" applyNumberFormat="1" applyFont="1" applyFill="1" applyAlignment="1">
      <alignment/>
    </xf>
    <xf numFmtId="195" fontId="1" fillId="0" borderId="0" xfId="0" applyNumberFormat="1" applyFont="1" applyFill="1" applyBorder="1" applyAlignment="1">
      <alignment/>
    </xf>
    <xf numFmtId="195" fontId="1" fillId="0" borderId="0" xfId="15" applyNumberFormat="1" applyFont="1" applyFill="1" applyBorder="1" applyAlignment="1">
      <alignment/>
    </xf>
    <xf numFmtId="197" fontId="1" fillId="0" borderId="0" xfId="15" applyNumberFormat="1" applyFont="1" applyFill="1" applyBorder="1" applyAlignment="1">
      <alignment horizontal="right"/>
    </xf>
    <xf numFmtId="197" fontId="1" fillId="0" borderId="0" xfId="0" applyNumberFormat="1" applyFont="1" applyFill="1" applyAlignment="1">
      <alignment/>
    </xf>
    <xf numFmtId="197" fontId="1" fillId="0" borderId="5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Alignment="1">
      <alignment horizontal="left"/>
    </xf>
    <xf numFmtId="197" fontId="1" fillId="0" borderId="0" xfId="0" applyNumberFormat="1" applyFont="1" applyFill="1" applyBorder="1" applyAlignment="1">
      <alignment horizontal="left"/>
    </xf>
    <xf numFmtId="197" fontId="1" fillId="0" borderId="0" xfId="0" applyNumberFormat="1" applyFont="1" applyFill="1" applyBorder="1" applyAlignment="1" quotePrefix="1">
      <alignment horizontal="right"/>
    </xf>
    <xf numFmtId="197" fontId="1" fillId="0" borderId="5" xfId="15" applyNumberFormat="1" applyFont="1" applyFill="1" applyBorder="1" applyAlignment="1">
      <alignment/>
    </xf>
    <xf numFmtId="197" fontId="1" fillId="0" borderId="1" xfId="15" applyNumberFormat="1" applyFont="1" applyFill="1" applyBorder="1" applyAlignment="1">
      <alignment/>
    </xf>
    <xf numFmtId="197" fontId="1" fillId="0" borderId="2" xfId="15" applyNumberFormat="1" applyFont="1" applyFill="1" applyBorder="1" applyAlignment="1">
      <alignment/>
    </xf>
    <xf numFmtId="197" fontId="1" fillId="0" borderId="2" xfId="0" applyNumberFormat="1" applyFont="1" applyFill="1" applyBorder="1" applyAlignment="1">
      <alignment/>
    </xf>
    <xf numFmtId="197" fontId="1" fillId="0" borderId="6" xfId="0" applyNumberFormat="1" applyFont="1" applyFill="1" applyBorder="1" applyAlignment="1">
      <alignment horizontal="right"/>
    </xf>
    <xf numFmtId="191" fontId="1" fillId="0" borderId="6" xfId="0" applyNumberFormat="1" applyFont="1" applyFill="1" applyBorder="1" applyAlignment="1">
      <alignment horizontal="right"/>
    </xf>
    <xf numFmtId="191" fontId="1" fillId="0" borderId="0" xfId="0" applyNumberFormat="1" applyFont="1" applyFill="1" applyBorder="1" applyAlignment="1">
      <alignment horizontal="left"/>
    </xf>
    <xf numFmtId="191" fontId="1" fillId="0" borderId="0" xfId="0" applyNumberFormat="1" applyFont="1" applyFill="1" applyBorder="1" applyAlignment="1">
      <alignment horizontal="right"/>
    </xf>
    <xf numFmtId="191" fontId="1" fillId="0" borderId="3" xfId="0" applyNumberFormat="1" applyFont="1" applyFill="1" applyBorder="1" applyAlignment="1">
      <alignment horizontal="right"/>
    </xf>
    <xf numFmtId="197" fontId="1" fillId="0" borderId="6" xfId="15" applyNumberFormat="1" applyFont="1" applyFill="1" applyBorder="1" applyAlignment="1">
      <alignment horizontal="right"/>
    </xf>
    <xf numFmtId="43" fontId="1" fillId="0" borderId="0" xfId="15" applyFont="1" applyFill="1" applyAlignment="1" quotePrefix="1">
      <alignment horizontal="center"/>
    </xf>
    <xf numFmtId="197" fontId="1" fillId="0" borderId="0" xfId="0" applyNumberFormat="1" applyFont="1" applyFill="1" applyBorder="1" applyAlignment="1">
      <alignment/>
    </xf>
    <xf numFmtId="197" fontId="1" fillId="0" borderId="2" xfId="0" applyNumberFormat="1" applyFont="1" applyFill="1" applyBorder="1" applyAlignment="1">
      <alignment horizontal="right"/>
    </xf>
    <xf numFmtId="197" fontId="1" fillId="0" borderId="5" xfId="15" applyNumberFormat="1" applyFont="1" applyFill="1" applyBorder="1" applyAlignment="1" quotePrefix="1">
      <alignment/>
    </xf>
    <xf numFmtId="197" fontId="1" fillId="0" borderId="5" xfId="0" applyNumberFormat="1" applyFont="1" applyFill="1" applyBorder="1" applyAlignment="1">
      <alignment/>
    </xf>
    <xf numFmtId="197" fontId="1" fillId="0" borderId="0" xfId="0" applyNumberFormat="1" applyFont="1" applyFill="1" applyAlignment="1">
      <alignment horizontal="center"/>
    </xf>
    <xf numFmtId="197" fontId="1" fillId="0" borderId="5" xfId="0" applyNumberFormat="1" applyFont="1" applyFill="1" applyBorder="1" applyAlignment="1">
      <alignment horizontal="center"/>
    </xf>
    <xf numFmtId="197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Fill="1" applyAlignment="1" quotePrefix="1">
      <alignment horizontal="center"/>
    </xf>
    <xf numFmtId="195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 horizontal="center"/>
    </xf>
    <xf numFmtId="43" fontId="1" fillId="0" borderId="0" xfId="15" applyFont="1" applyFill="1" applyBorder="1" applyAlignment="1" quotePrefix="1">
      <alignment/>
    </xf>
    <xf numFmtId="43" fontId="1" fillId="0" borderId="0" xfId="15" applyFont="1" applyFill="1" applyAlignment="1" quotePrefix="1">
      <alignment/>
    </xf>
    <xf numFmtId="19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 indent="1"/>
    </xf>
    <xf numFmtId="16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0" fontId="1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/>
    </xf>
    <xf numFmtId="190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1" fillId="0" borderId="1" xfId="0" applyNumberFormat="1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43" fontId="1" fillId="0" borderId="0" xfId="15" applyFont="1" applyFill="1" applyAlignment="1">
      <alignment horizontal="center" shrinkToFit="1"/>
    </xf>
    <xf numFmtId="43" fontId="1" fillId="0" borderId="1" xfId="15" applyFont="1" applyFill="1" applyBorder="1" applyAlignment="1">
      <alignment horizontal="center" shrinkToFi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196" fontId="1" fillId="0" borderId="1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nsdata%20on%20Ansserver\Client\S\Singha%20Paratech\2004\Q1'04-singha\FS_Q1_04_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;T"/>
      <sheetName val="Statement of change;T"/>
      <sheetName val="Cash flow;T"/>
    </sheetNames>
    <sheetDataSet>
      <sheetData sheetId="0">
        <row r="1">
          <cell r="A1" t="str">
            <v>บริษัท สิงห์ พาราเทค จำกัด (มหาชน)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SheetLayoutView="75" workbookViewId="0" topLeftCell="A1">
      <selection activeCell="D22" sqref="D22"/>
    </sheetView>
  </sheetViews>
  <sheetFormatPr defaultColWidth="9.140625" defaultRowHeight="20.25" customHeight="1"/>
  <cols>
    <col min="1" max="3" width="2.7109375" style="2" customWidth="1"/>
    <col min="4" max="4" width="43.421875" style="2" customWidth="1"/>
    <col min="5" max="5" width="8.7109375" style="2" customWidth="1"/>
    <col min="6" max="6" width="2.7109375" style="6" customWidth="1"/>
    <col min="7" max="7" width="14.7109375" style="2" customWidth="1"/>
    <col min="8" max="8" width="2.7109375" style="2" customWidth="1"/>
    <col min="9" max="9" width="14.7109375" style="2" customWidth="1"/>
    <col min="10" max="10" width="10.28125" style="2" customWidth="1"/>
    <col min="11" max="11" width="10.00390625" style="2" customWidth="1"/>
    <col min="12" max="12" width="12.00390625" style="2" bestFit="1" customWidth="1"/>
    <col min="13" max="16384" width="9.140625" style="2" customWidth="1"/>
  </cols>
  <sheetData>
    <row r="1" spans="1:9" ht="23.25" customHeight="1">
      <c r="A1" s="162" t="s">
        <v>39</v>
      </c>
      <c r="B1" s="162"/>
      <c r="C1" s="162"/>
      <c r="D1" s="162"/>
      <c r="E1" s="162"/>
      <c r="F1" s="162"/>
      <c r="G1" s="162"/>
      <c r="H1" s="162"/>
      <c r="I1" s="162"/>
    </row>
    <row r="2" spans="1:9" ht="23.25" customHeight="1">
      <c r="A2" s="162" t="s">
        <v>4</v>
      </c>
      <c r="B2" s="162"/>
      <c r="C2" s="162"/>
      <c r="D2" s="162"/>
      <c r="E2" s="162"/>
      <c r="F2" s="162"/>
      <c r="G2" s="162"/>
      <c r="H2" s="162"/>
      <c r="I2" s="162"/>
    </row>
    <row r="3" spans="1:9" ht="23.25" customHeight="1">
      <c r="A3" s="162" t="s">
        <v>198</v>
      </c>
      <c r="B3" s="162"/>
      <c r="C3" s="162"/>
      <c r="D3" s="162"/>
      <c r="E3" s="162"/>
      <c r="F3" s="162"/>
      <c r="G3" s="162"/>
      <c r="H3" s="162"/>
      <c r="I3" s="162"/>
    </row>
    <row r="4" spans="4:9" ht="23.25" customHeight="1">
      <c r="D4" s="46"/>
      <c r="E4" s="46"/>
      <c r="F4" s="42"/>
      <c r="G4" s="163" t="s">
        <v>19</v>
      </c>
      <c r="H4" s="163"/>
      <c r="I4" s="163"/>
    </row>
    <row r="5" spans="4:9" s="157" customFormat="1" ht="23.25" customHeight="1">
      <c r="D5" s="47"/>
      <c r="E5" s="47"/>
      <c r="F5" s="96"/>
      <c r="G5" s="93" t="s">
        <v>199</v>
      </c>
      <c r="H5" s="48"/>
      <c r="I5" s="49" t="s">
        <v>85</v>
      </c>
    </row>
    <row r="6" spans="7:8" ht="23.25" customHeight="1">
      <c r="G6" s="3" t="s">
        <v>15</v>
      </c>
      <c r="H6" s="49"/>
    </row>
    <row r="7" spans="1:9" ht="23.25" customHeight="1">
      <c r="A7" s="162" t="s">
        <v>0</v>
      </c>
      <c r="B7" s="162"/>
      <c r="C7" s="162"/>
      <c r="D7" s="162"/>
      <c r="E7" s="102" t="s">
        <v>29</v>
      </c>
      <c r="F7" s="23"/>
      <c r="G7" s="7" t="s">
        <v>16</v>
      </c>
      <c r="H7" s="49"/>
      <c r="I7" s="32" t="s">
        <v>17</v>
      </c>
    </row>
    <row r="8" spans="1:9" ht="23.25" customHeight="1">
      <c r="A8" s="2" t="s">
        <v>1</v>
      </c>
      <c r="G8" s="51"/>
      <c r="H8" s="51"/>
      <c r="I8" s="52"/>
    </row>
    <row r="9" spans="2:10" ht="23.25" customHeight="1">
      <c r="B9" s="53" t="s">
        <v>90</v>
      </c>
      <c r="E9" s="53"/>
      <c r="F9" s="33"/>
      <c r="G9" s="51">
        <v>115116</v>
      </c>
      <c r="H9" s="51"/>
      <c r="I9" s="54">
        <v>32806</v>
      </c>
      <c r="J9" s="50"/>
    </row>
    <row r="10" spans="2:10" ht="23.25" customHeight="1">
      <c r="B10" s="53" t="s">
        <v>91</v>
      </c>
      <c r="E10" s="31" t="s">
        <v>233</v>
      </c>
      <c r="F10" s="33"/>
      <c r="G10" s="4">
        <v>301060</v>
      </c>
      <c r="H10" s="4"/>
      <c r="I10" s="55">
        <v>273346</v>
      </c>
      <c r="J10" s="50"/>
    </row>
    <row r="11" spans="2:10" ht="23.25" customHeight="1">
      <c r="B11" s="53" t="s">
        <v>92</v>
      </c>
      <c r="E11" s="53"/>
      <c r="F11" s="33"/>
      <c r="G11" s="51">
        <v>698750</v>
      </c>
      <c r="H11" s="51"/>
      <c r="I11" s="54">
        <v>492250</v>
      </c>
      <c r="J11" s="50"/>
    </row>
    <row r="12" spans="2:10" ht="23.25" customHeight="1">
      <c r="B12" s="2" t="s">
        <v>93</v>
      </c>
      <c r="G12" s="56">
        <v>8281</v>
      </c>
      <c r="H12" s="4"/>
      <c r="I12" s="57">
        <v>8562</v>
      </c>
      <c r="J12" s="50"/>
    </row>
    <row r="13" spans="4:10" ht="23.25" customHeight="1">
      <c r="D13" s="2" t="s">
        <v>94</v>
      </c>
      <c r="G13" s="4">
        <f>SUM(G9:G12)</f>
        <v>1123207</v>
      </c>
      <c r="H13" s="4"/>
      <c r="I13" s="55">
        <f>SUM(I9:I12)</f>
        <v>806964</v>
      </c>
      <c r="J13" s="50"/>
    </row>
    <row r="14" spans="4:10" ht="23.25" customHeight="1">
      <c r="D14" s="53"/>
      <c r="E14" s="53"/>
      <c r="F14" s="33"/>
      <c r="G14" s="4"/>
      <c r="H14" s="51"/>
      <c r="I14" s="58"/>
      <c r="J14" s="50"/>
    </row>
    <row r="15" spans="1:10" ht="23.25" customHeight="1">
      <c r="A15" s="2" t="s">
        <v>7</v>
      </c>
      <c r="G15" s="51"/>
      <c r="H15" s="51"/>
      <c r="I15" s="59"/>
      <c r="J15" s="50"/>
    </row>
    <row r="16" spans="2:10" ht="23.25" customHeight="1">
      <c r="B16" s="53" t="s">
        <v>95</v>
      </c>
      <c r="E16" s="31" t="s">
        <v>234</v>
      </c>
      <c r="F16" s="33"/>
      <c r="G16" s="61">
        <v>541461</v>
      </c>
      <c r="H16" s="60"/>
      <c r="I16" s="61">
        <v>518007</v>
      </c>
      <c r="J16" s="50"/>
    </row>
    <row r="17" spans="2:10" ht="23.25" customHeight="1">
      <c r="B17" s="53" t="s">
        <v>96</v>
      </c>
      <c r="E17" s="31">
        <v>15</v>
      </c>
      <c r="F17" s="33"/>
      <c r="G17" s="61">
        <v>3280</v>
      </c>
      <c r="H17" s="60"/>
      <c r="I17" s="61">
        <v>3561</v>
      </c>
      <c r="J17" s="50"/>
    </row>
    <row r="18" spans="2:11" ht="23.25" customHeight="1">
      <c r="B18" s="2" t="s">
        <v>97</v>
      </c>
      <c r="G18" s="56">
        <v>6</v>
      </c>
      <c r="H18" s="4"/>
      <c r="I18" s="57">
        <v>476</v>
      </c>
      <c r="J18" s="50"/>
      <c r="K18" s="50">
        <f>G18-I18</f>
        <v>-470</v>
      </c>
    </row>
    <row r="19" spans="4:10" ht="23.25" customHeight="1">
      <c r="D19" s="2" t="s">
        <v>98</v>
      </c>
      <c r="G19" s="50">
        <f>SUM(G16:G18)</f>
        <v>544747</v>
      </c>
      <c r="I19" s="62">
        <f>SUM(I16:I18)</f>
        <v>522044</v>
      </c>
      <c r="J19" s="50"/>
    </row>
    <row r="20" spans="7:10" ht="23.25" customHeight="1">
      <c r="G20" s="50"/>
      <c r="I20" s="37"/>
      <c r="J20" s="50"/>
    </row>
    <row r="21" spans="7:10" ht="23.25" customHeight="1">
      <c r="G21" s="50"/>
      <c r="I21" s="37"/>
      <c r="J21" s="50"/>
    </row>
    <row r="22" spans="7:10" ht="23.25" customHeight="1">
      <c r="G22" s="51"/>
      <c r="H22" s="51"/>
      <c r="I22" s="59"/>
      <c r="J22" s="50"/>
    </row>
    <row r="23" spans="4:10" ht="23.25" customHeight="1" thickBot="1">
      <c r="D23" s="53" t="s">
        <v>99</v>
      </c>
      <c r="E23" s="53"/>
      <c r="F23" s="33"/>
      <c r="G23" s="45">
        <f>SUM(G13+G19)</f>
        <v>1667954</v>
      </c>
      <c r="H23" s="51"/>
      <c r="I23" s="63">
        <f>SUM(I13+I19)</f>
        <v>1329008</v>
      </c>
      <c r="J23" s="50"/>
    </row>
    <row r="24" spans="4:9" ht="23.25" customHeight="1" thickTop="1">
      <c r="D24" s="53"/>
      <c r="E24" s="53"/>
      <c r="F24" s="33"/>
      <c r="G24" s="4"/>
      <c r="H24" s="51"/>
      <c r="I24" s="4"/>
    </row>
    <row r="25" spans="4:9" ht="23.25" customHeight="1">
      <c r="D25" s="53"/>
      <c r="E25" s="53"/>
      <c r="F25" s="33"/>
      <c r="G25" s="4"/>
      <c r="H25" s="51"/>
      <c r="I25" s="4"/>
    </row>
    <row r="26" spans="4:9" ht="23.25" customHeight="1">
      <c r="D26" s="53"/>
      <c r="E26" s="53"/>
      <c r="F26" s="33"/>
      <c r="G26" s="4"/>
      <c r="H26" s="51"/>
      <c r="I26" s="4"/>
    </row>
    <row r="27" spans="4:9" ht="23.25" customHeight="1">
      <c r="D27" s="53"/>
      <c r="E27" s="53"/>
      <c r="F27" s="33"/>
      <c r="G27" s="4"/>
      <c r="H27" s="51"/>
      <c r="I27" s="4"/>
    </row>
    <row r="28" spans="4:9" ht="23.25" customHeight="1">
      <c r="D28" s="53"/>
      <c r="E28" s="53"/>
      <c r="F28" s="33"/>
      <c r="G28" s="4"/>
      <c r="H28" s="51"/>
      <c r="I28" s="4"/>
    </row>
    <row r="29" spans="4:9" ht="23.25" customHeight="1">
      <c r="D29" s="53"/>
      <c r="E29" s="53"/>
      <c r="F29" s="33"/>
      <c r="G29" s="4"/>
      <c r="H29" s="51"/>
      <c r="I29" s="4"/>
    </row>
    <row r="30" spans="4:9" ht="23.25" customHeight="1">
      <c r="D30" s="53"/>
      <c r="E30" s="53"/>
      <c r="F30" s="33"/>
      <c r="G30" s="4"/>
      <c r="H30" s="51"/>
      <c r="I30" s="4"/>
    </row>
    <row r="31" spans="4:9" ht="23.25" customHeight="1">
      <c r="D31" s="53"/>
      <c r="E31" s="53"/>
      <c r="F31" s="33"/>
      <c r="G31" s="4"/>
      <c r="H31" s="51"/>
      <c r="I31" s="4"/>
    </row>
    <row r="32" spans="4:9" ht="23.25" customHeight="1">
      <c r="D32" s="53"/>
      <c r="E32" s="53"/>
      <c r="F32" s="33"/>
      <c r="G32" s="4"/>
      <c r="H32" s="51"/>
      <c r="I32" s="4"/>
    </row>
    <row r="33" spans="1:9" ht="23.25" customHeight="1">
      <c r="A33" s="162" t="s">
        <v>39</v>
      </c>
      <c r="B33" s="162"/>
      <c r="C33" s="162"/>
      <c r="D33" s="162"/>
      <c r="E33" s="162"/>
      <c r="F33" s="162"/>
      <c r="G33" s="162"/>
      <c r="H33" s="162"/>
      <c r="I33" s="162"/>
    </row>
    <row r="34" spans="1:9" ht="23.25" customHeight="1">
      <c r="A34" s="162" t="s">
        <v>4</v>
      </c>
      <c r="B34" s="162"/>
      <c r="C34" s="162"/>
      <c r="D34" s="162"/>
      <c r="E34" s="162"/>
      <c r="F34" s="162"/>
      <c r="G34" s="162"/>
      <c r="H34" s="162"/>
      <c r="I34" s="162"/>
    </row>
    <row r="35" spans="1:9" ht="23.25" customHeight="1">
      <c r="A35" s="162" t="str">
        <f>A3</f>
        <v>ณ วันที่ 30 กันยายน 2548 และวันที่ 31 ธันวาคม 2547</v>
      </c>
      <c r="B35" s="162"/>
      <c r="C35" s="162"/>
      <c r="D35" s="162"/>
      <c r="E35" s="162"/>
      <c r="F35" s="162"/>
      <c r="G35" s="162"/>
      <c r="H35" s="162"/>
      <c r="I35" s="162"/>
    </row>
    <row r="36" spans="4:9" ht="23.25" customHeight="1">
      <c r="D36" s="46"/>
      <c r="E36" s="46"/>
      <c r="F36" s="42"/>
      <c r="G36" s="163" t="s">
        <v>19</v>
      </c>
      <c r="H36" s="163"/>
      <c r="I36" s="163"/>
    </row>
    <row r="37" spans="4:9" ht="23.25" customHeight="1">
      <c r="D37" s="47"/>
      <c r="E37" s="47"/>
      <c r="F37" s="96"/>
      <c r="G37" s="93" t="str">
        <f>+G5</f>
        <v> 30 กันยายน 2548</v>
      </c>
      <c r="H37" s="48"/>
      <c r="I37" s="150" t="str">
        <f>+I5</f>
        <v>31 ธันวาคม 2547</v>
      </c>
    </row>
    <row r="38" spans="4:9" s="157" customFormat="1" ht="23.25" customHeight="1">
      <c r="D38" s="46"/>
      <c r="E38" s="46"/>
      <c r="F38" s="42"/>
      <c r="G38" s="3" t="s">
        <v>15</v>
      </c>
      <c r="H38" s="49"/>
      <c r="I38" s="2"/>
    </row>
    <row r="39" spans="5:9" ht="23.25" customHeight="1">
      <c r="E39" s="102" t="s">
        <v>29</v>
      </c>
      <c r="G39" s="7" t="s">
        <v>16</v>
      </c>
      <c r="H39" s="49"/>
      <c r="I39" s="32" t="s">
        <v>17</v>
      </c>
    </row>
    <row r="40" spans="1:9" ht="23.25" customHeight="1">
      <c r="A40" s="162" t="s">
        <v>28</v>
      </c>
      <c r="B40" s="162"/>
      <c r="C40" s="162"/>
      <c r="D40" s="162"/>
      <c r="G40" s="3"/>
      <c r="H40" s="49"/>
      <c r="I40" s="30"/>
    </row>
    <row r="41" spans="1:9" ht="23.25" customHeight="1">
      <c r="A41" s="53" t="s">
        <v>5</v>
      </c>
      <c r="E41" s="53"/>
      <c r="F41" s="33"/>
      <c r="G41" s="51"/>
      <c r="H41" s="50"/>
      <c r="I41" s="51"/>
    </row>
    <row r="42" spans="2:10" ht="23.25" customHeight="1">
      <c r="B42" s="65" t="s">
        <v>225</v>
      </c>
      <c r="E42" s="113" t="s">
        <v>83</v>
      </c>
      <c r="F42" s="97"/>
      <c r="G42" s="54">
        <v>425532</v>
      </c>
      <c r="H42" s="66"/>
      <c r="I42" s="54">
        <v>182601</v>
      </c>
      <c r="J42" s="50"/>
    </row>
    <row r="43" spans="2:10" ht="23.25" customHeight="1">
      <c r="B43" s="65" t="s">
        <v>100</v>
      </c>
      <c r="E43" s="142"/>
      <c r="F43" s="97"/>
      <c r="G43" s="54">
        <v>70610</v>
      </c>
      <c r="H43" s="66"/>
      <c r="I43" s="54">
        <v>45635</v>
      </c>
      <c r="J43" s="50"/>
    </row>
    <row r="44" spans="2:10" ht="23.25" customHeight="1">
      <c r="B44" s="65" t="s">
        <v>101</v>
      </c>
      <c r="E44" s="112" t="s">
        <v>231</v>
      </c>
      <c r="F44" s="97"/>
      <c r="G44" s="54">
        <v>30263</v>
      </c>
      <c r="H44" s="66"/>
      <c r="I44" s="62">
        <v>21684</v>
      </c>
      <c r="J44" s="50"/>
    </row>
    <row r="45" spans="2:10" ht="23.25" customHeight="1">
      <c r="B45" s="65" t="s">
        <v>102</v>
      </c>
      <c r="E45" s="112"/>
      <c r="F45" s="97"/>
      <c r="G45" s="54">
        <v>229304</v>
      </c>
      <c r="H45" s="66"/>
      <c r="I45" s="62">
        <v>190927</v>
      </c>
      <c r="J45" s="50"/>
    </row>
    <row r="46" spans="2:10" ht="23.25" customHeight="1">
      <c r="B46" s="66" t="s">
        <v>103</v>
      </c>
      <c r="E46" s="66"/>
      <c r="F46" s="35"/>
      <c r="G46" s="57">
        <v>25977</v>
      </c>
      <c r="H46" s="35"/>
      <c r="I46" s="57">
        <v>19075</v>
      </c>
      <c r="J46" s="50"/>
    </row>
    <row r="47" spans="4:10" ht="23.25" customHeight="1">
      <c r="D47" s="65" t="s">
        <v>104</v>
      </c>
      <c r="E47" s="65"/>
      <c r="F47" s="97"/>
      <c r="G47" s="34">
        <f>SUM(G42:G46)</f>
        <v>781686</v>
      </c>
      <c r="H47" s="35"/>
      <c r="I47" s="34">
        <f>SUM(I42:I46)</f>
        <v>459922</v>
      </c>
      <c r="J47" s="50"/>
    </row>
    <row r="48" spans="1:15" ht="23.25" customHeight="1">
      <c r="A48" s="65" t="s">
        <v>8</v>
      </c>
      <c r="E48" s="65"/>
      <c r="F48" s="97"/>
      <c r="G48" s="54"/>
      <c r="H48" s="66"/>
      <c r="I48" s="54"/>
      <c r="J48" s="50"/>
      <c r="K48" s="6"/>
      <c r="L48" s="6"/>
      <c r="M48" s="6"/>
      <c r="N48" s="6"/>
      <c r="O48" s="6"/>
    </row>
    <row r="49" spans="2:10" ht="23.25" customHeight="1">
      <c r="B49" s="65" t="s">
        <v>224</v>
      </c>
      <c r="E49" s="112" t="s">
        <v>231</v>
      </c>
      <c r="F49" s="97"/>
      <c r="G49" s="67">
        <v>99285</v>
      </c>
      <c r="H49" s="35"/>
      <c r="I49" s="67">
        <v>74648</v>
      </c>
      <c r="J49" s="50"/>
    </row>
    <row r="50" spans="4:10" ht="23.25" customHeight="1">
      <c r="D50" s="65" t="s">
        <v>105</v>
      </c>
      <c r="E50" s="65"/>
      <c r="F50" s="97"/>
      <c r="G50" s="62">
        <f>SUM(G47+G49)</f>
        <v>880971</v>
      </c>
      <c r="H50" s="66"/>
      <c r="I50" s="62">
        <f>SUM(I47+I49)</f>
        <v>534570</v>
      </c>
      <c r="J50" s="50"/>
    </row>
    <row r="51" spans="4:10" ht="23.25" customHeight="1">
      <c r="D51" s="65"/>
      <c r="E51" s="65"/>
      <c r="F51" s="97"/>
      <c r="G51" s="62"/>
      <c r="H51" s="66"/>
      <c r="I51" s="62"/>
      <c r="J51" s="50"/>
    </row>
    <row r="52" spans="1:10" ht="23.25" customHeight="1">
      <c r="A52" s="66" t="s">
        <v>20</v>
      </c>
      <c r="E52" s="66"/>
      <c r="F52" s="35"/>
      <c r="G52" s="52"/>
      <c r="H52" s="66"/>
      <c r="I52" s="54"/>
      <c r="J52" s="50"/>
    </row>
    <row r="53" spans="2:10" ht="23.25" customHeight="1">
      <c r="B53" s="66" t="s">
        <v>2</v>
      </c>
      <c r="E53" s="113" t="s">
        <v>232</v>
      </c>
      <c r="F53" s="35"/>
      <c r="G53" s="52"/>
      <c r="H53" s="66"/>
      <c r="I53" s="54"/>
      <c r="J53" s="50"/>
    </row>
    <row r="54" spans="3:10" ht="23.25" customHeight="1">
      <c r="C54" s="66" t="s">
        <v>106</v>
      </c>
      <c r="E54" s="113"/>
      <c r="F54" s="35"/>
      <c r="H54" s="35"/>
      <c r="J54" s="50"/>
    </row>
    <row r="55" spans="3:10" ht="23.25" customHeight="1" thickBot="1">
      <c r="C55" s="66" t="s">
        <v>107</v>
      </c>
      <c r="E55" s="113"/>
      <c r="F55" s="35"/>
      <c r="G55" s="68">
        <v>320000</v>
      </c>
      <c r="H55" s="35"/>
      <c r="I55" s="68">
        <v>320000</v>
      </c>
      <c r="J55" s="50"/>
    </row>
    <row r="56" spans="3:10" ht="23.25" customHeight="1" thickTop="1">
      <c r="C56" s="66" t="s">
        <v>108</v>
      </c>
      <c r="E56" s="113"/>
      <c r="F56" s="35"/>
      <c r="G56" s="55"/>
      <c r="H56" s="35"/>
      <c r="I56" s="55"/>
      <c r="J56" s="50"/>
    </row>
    <row r="57" spans="3:10" ht="23.25" customHeight="1">
      <c r="C57" s="66" t="s">
        <v>109</v>
      </c>
      <c r="D57" s="66"/>
      <c r="E57" s="113"/>
      <c r="F57" s="35"/>
      <c r="G57" s="55">
        <v>320000</v>
      </c>
      <c r="H57" s="35"/>
      <c r="I57" s="55">
        <v>320000</v>
      </c>
      <c r="J57" s="50"/>
    </row>
    <row r="58" spans="3:10" ht="23.25" customHeight="1">
      <c r="C58" s="66" t="s">
        <v>110</v>
      </c>
      <c r="E58" s="113"/>
      <c r="F58" s="35"/>
      <c r="G58" s="55">
        <v>306706</v>
      </c>
      <c r="H58" s="35"/>
      <c r="I58" s="55">
        <v>306706</v>
      </c>
      <c r="J58" s="50"/>
    </row>
    <row r="59" spans="2:10" s="6" customFormat="1" ht="23.25" customHeight="1">
      <c r="B59" s="66" t="s">
        <v>111</v>
      </c>
      <c r="E59" s="66"/>
      <c r="F59" s="35"/>
      <c r="G59" s="61"/>
      <c r="H59" s="35"/>
      <c r="J59" s="50"/>
    </row>
    <row r="60" spans="3:10" s="6" customFormat="1" ht="23.25" customHeight="1">
      <c r="C60" s="66" t="s">
        <v>112</v>
      </c>
      <c r="E60" s="113"/>
      <c r="F60" s="35"/>
      <c r="G60" s="55">
        <v>28910</v>
      </c>
      <c r="H60" s="35"/>
      <c r="I60" s="55">
        <v>28910</v>
      </c>
      <c r="J60" s="50"/>
    </row>
    <row r="61" spans="3:10" s="6" customFormat="1" ht="23.25" customHeight="1">
      <c r="C61" s="66" t="s">
        <v>113</v>
      </c>
      <c r="E61" s="66"/>
      <c r="F61" s="35"/>
      <c r="G61" s="69">
        <v>131367</v>
      </c>
      <c r="H61" s="35"/>
      <c r="I61" s="69">
        <v>138822</v>
      </c>
      <c r="J61" s="50"/>
    </row>
    <row r="62" spans="4:9" ht="23.25" customHeight="1">
      <c r="D62" s="66" t="s">
        <v>114</v>
      </c>
      <c r="E62" s="66"/>
      <c r="F62" s="35"/>
      <c r="G62" s="34">
        <f>SUM(G57:G61)</f>
        <v>786983</v>
      </c>
      <c r="H62" s="66"/>
      <c r="I62" s="34">
        <f>SUM(I57:I61)</f>
        <v>794438</v>
      </c>
    </row>
    <row r="63" spans="4:11" ht="23.25" customHeight="1" thickBot="1">
      <c r="D63" s="65" t="s">
        <v>115</v>
      </c>
      <c r="E63" s="65"/>
      <c r="F63" s="97"/>
      <c r="G63" s="36">
        <f>SUM(G50+G62)</f>
        <v>1667954</v>
      </c>
      <c r="H63" s="66"/>
      <c r="I63" s="36">
        <f>SUM(I50+I62)</f>
        <v>1329008</v>
      </c>
      <c r="J63" s="37">
        <f>G23-G63</f>
        <v>0</v>
      </c>
      <c r="K63" s="37">
        <f>I23-I63</f>
        <v>0</v>
      </c>
    </row>
    <row r="64" spans="4:9" ht="23.25" customHeight="1" thickTop="1">
      <c r="D64" s="65"/>
      <c r="E64" s="65"/>
      <c r="F64" s="97"/>
      <c r="G64" s="34"/>
      <c r="H64" s="66"/>
      <c r="I64" s="34"/>
    </row>
    <row r="65" spans="4:9" ht="23.25" customHeight="1">
      <c r="D65" s="65"/>
      <c r="E65" s="65"/>
      <c r="F65" s="97"/>
      <c r="G65" s="34"/>
      <c r="H65" s="66"/>
      <c r="I65" s="34"/>
    </row>
    <row r="66" spans="4:9" ht="23.25" customHeight="1">
      <c r="D66" s="65"/>
      <c r="E66" s="65"/>
      <c r="F66" s="97"/>
      <c r="G66" s="34"/>
      <c r="H66" s="66"/>
      <c r="I66" s="34"/>
    </row>
    <row r="67" spans="4:9" ht="23.25" customHeight="1">
      <c r="D67" s="33"/>
      <c r="E67" s="33"/>
      <c r="F67" s="33"/>
      <c r="G67" s="92"/>
      <c r="H67" s="8"/>
      <c r="I67" s="92"/>
    </row>
    <row r="68" spans="4:9" ht="23.25" customHeight="1">
      <c r="D68" s="6"/>
      <c r="E68" s="6"/>
      <c r="G68" s="78"/>
      <c r="H68" s="5"/>
      <c r="I68" s="5"/>
    </row>
    <row r="69" spans="4:9" ht="23.25" customHeight="1">
      <c r="D69" s="6"/>
      <c r="E69" s="6"/>
      <c r="G69" s="5"/>
      <c r="H69" s="5"/>
      <c r="I69" s="5"/>
    </row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</sheetData>
  <mergeCells count="10">
    <mergeCell ref="A34:I34"/>
    <mergeCell ref="A35:I35"/>
    <mergeCell ref="A40:D40"/>
    <mergeCell ref="A1:I1"/>
    <mergeCell ref="A2:I2"/>
    <mergeCell ref="A3:I3"/>
    <mergeCell ref="A7:D7"/>
    <mergeCell ref="G36:I36"/>
    <mergeCell ref="G4:I4"/>
    <mergeCell ref="A33:I33"/>
  </mergeCells>
  <printOptions/>
  <pageMargins left="1.0236220472440944" right="0.3937007874015748" top="0.984251968503937" bottom="0.984251968503937" header="0.5118110236220472" footer="0.5118110236220472"/>
  <pageSetup firstPageNumber="2" useFirstPageNumber="1" horizontalDpi="180" verticalDpi="180" orientation="portrait" paperSize="9" r:id="rId1"/>
  <headerFooter alignWithMargins="0">
    <oddFooter>&amp;L&amp;"AngsanaUPC,Regular"          &amp;"Angsana New,Regular"หมายเหตุประกอบงบการเงินเป็นส่วนหนึ่งของงบการเงินนี้&amp;R&amp;"Angsana New,Regular"&amp;P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D22" sqref="D22"/>
    </sheetView>
  </sheetViews>
  <sheetFormatPr defaultColWidth="9.140625" defaultRowHeight="20.25" customHeight="1"/>
  <cols>
    <col min="1" max="3" width="2.7109375" style="9" customWidth="1"/>
    <col min="4" max="4" width="44.7109375" style="9" customWidth="1"/>
    <col min="5" max="5" width="8.7109375" style="9" customWidth="1"/>
    <col min="6" max="6" width="2.7109375" style="14" customWidth="1"/>
    <col min="7" max="7" width="14.7109375" style="9" customWidth="1"/>
    <col min="8" max="8" width="2.7109375" style="9" customWidth="1"/>
    <col min="9" max="9" width="14.7109375" style="9" customWidth="1"/>
    <col min="10" max="10" width="9.28125" style="9" customWidth="1"/>
    <col min="11" max="16384" width="9.140625" style="9" customWidth="1"/>
  </cols>
  <sheetData>
    <row r="1" spans="1:9" ht="23.25" customHeight="1">
      <c r="A1" s="162" t="s">
        <v>40</v>
      </c>
      <c r="B1" s="162"/>
      <c r="C1" s="162"/>
      <c r="D1" s="162"/>
      <c r="E1" s="162"/>
      <c r="F1" s="162"/>
      <c r="G1" s="162"/>
      <c r="H1" s="162"/>
      <c r="I1" s="162"/>
    </row>
    <row r="2" spans="1:9" ht="23.25" customHeight="1">
      <c r="A2" s="162" t="s">
        <v>41</v>
      </c>
      <c r="B2" s="162"/>
      <c r="C2" s="162"/>
      <c r="D2" s="162"/>
      <c r="E2" s="162"/>
      <c r="F2" s="162"/>
      <c r="G2" s="162"/>
      <c r="H2" s="162"/>
      <c r="I2" s="162"/>
    </row>
    <row r="3" spans="1:9" ht="23.25" customHeight="1">
      <c r="A3" s="162" t="s">
        <v>209</v>
      </c>
      <c r="B3" s="162"/>
      <c r="C3" s="162"/>
      <c r="D3" s="162"/>
      <c r="E3" s="162"/>
      <c r="F3" s="162"/>
      <c r="G3" s="162"/>
      <c r="H3" s="162"/>
      <c r="I3" s="162"/>
    </row>
    <row r="4" spans="4:9" ht="23.25" customHeight="1">
      <c r="D4" s="46"/>
      <c r="E4" s="46"/>
      <c r="F4" s="42"/>
      <c r="G4" s="163" t="s">
        <v>42</v>
      </c>
      <c r="H4" s="163"/>
      <c r="I4" s="163"/>
    </row>
    <row r="5" spans="4:9" s="11" customFormat="1" ht="23.25" customHeight="1">
      <c r="D5" s="47"/>
      <c r="E5" s="47"/>
      <c r="F5" s="96"/>
      <c r="G5" s="118" t="s">
        <v>210</v>
      </c>
      <c r="H5" s="48"/>
      <c r="I5" s="120" t="s">
        <v>86</v>
      </c>
    </row>
    <row r="6" spans="4:9" ht="23.25" customHeight="1">
      <c r="D6" s="2"/>
      <c r="E6" s="2"/>
      <c r="F6" s="6"/>
      <c r="G6" s="3" t="s">
        <v>43</v>
      </c>
      <c r="H6" s="49"/>
      <c r="I6" s="2"/>
    </row>
    <row r="7" spans="5:9" ht="23.25" customHeight="1">
      <c r="E7" s="102" t="s">
        <v>44</v>
      </c>
      <c r="F7" s="23"/>
      <c r="G7" s="7" t="s">
        <v>45</v>
      </c>
      <c r="H7" s="49"/>
      <c r="I7" s="32" t="s">
        <v>46</v>
      </c>
    </row>
    <row r="8" spans="1:9" ht="23.25" customHeight="1">
      <c r="A8" s="162" t="s">
        <v>47</v>
      </c>
      <c r="B8" s="162"/>
      <c r="C8" s="162"/>
      <c r="D8" s="162"/>
      <c r="E8" s="1"/>
      <c r="F8" s="23"/>
      <c r="G8" s="3"/>
      <c r="H8" s="49"/>
      <c r="I8" s="30"/>
    </row>
    <row r="9" spans="1:9" ht="23.25" customHeight="1">
      <c r="A9" s="2" t="s">
        <v>48</v>
      </c>
      <c r="E9" s="2"/>
      <c r="F9" s="6"/>
      <c r="G9" s="51"/>
      <c r="H9" s="51"/>
      <c r="I9" s="52"/>
    </row>
    <row r="10" spans="2:9" ht="23.25" customHeight="1">
      <c r="B10" s="53" t="s">
        <v>138</v>
      </c>
      <c r="E10" s="53"/>
      <c r="F10" s="33"/>
      <c r="G10" s="51">
        <f>+FS;T!G9</f>
        <v>115116</v>
      </c>
      <c r="H10" s="51"/>
      <c r="I10" s="54">
        <f>FS;T!I9</f>
        <v>32806</v>
      </c>
    </row>
    <row r="11" spans="2:9" ht="23.25" customHeight="1">
      <c r="B11" s="53" t="s">
        <v>139</v>
      </c>
      <c r="E11" s="31" t="str">
        <f>FS;T!E10</f>
        <v>3, 7</v>
      </c>
      <c r="F11" s="33"/>
      <c r="G11" s="51">
        <f>+FS;T!G10</f>
        <v>301060</v>
      </c>
      <c r="H11" s="4"/>
      <c r="I11" s="54">
        <f>FS;T!I10</f>
        <v>273346</v>
      </c>
    </row>
    <row r="12" spans="2:9" ht="23.25" customHeight="1">
      <c r="B12" s="53" t="s">
        <v>140</v>
      </c>
      <c r="E12" s="31"/>
      <c r="F12" s="33"/>
      <c r="G12" s="51">
        <f>+FS;T!G11</f>
        <v>698750</v>
      </c>
      <c r="H12" s="51"/>
      <c r="I12" s="54">
        <f>FS;T!I11</f>
        <v>492250</v>
      </c>
    </row>
    <row r="13" spans="2:9" ht="23.25" customHeight="1">
      <c r="B13" s="2" t="s">
        <v>141</v>
      </c>
      <c r="E13" s="31"/>
      <c r="F13" s="6"/>
      <c r="G13" s="56">
        <f>+FS;T!G12</f>
        <v>8281</v>
      </c>
      <c r="H13" s="4"/>
      <c r="I13" s="57">
        <f>FS;T!I12</f>
        <v>8562</v>
      </c>
    </row>
    <row r="14" spans="4:9" ht="23.25" customHeight="1">
      <c r="D14" s="2" t="s">
        <v>142</v>
      </c>
      <c r="E14" s="31"/>
      <c r="F14" s="6"/>
      <c r="G14" s="4">
        <f>SUM(G10:G13)</f>
        <v>1123207</v>
      </c>
      <c r="H14" s="4"/>
      <c r="I14" s="55">
        <f>SUM(I10:I13)</f>
        <v>806964</v>
      </c>
    </row>
    <row r="15" spans="4:9" ht="23.25" customHeight="1">
      <c r="D15" s="53"/>
      <c r="E15" s="31"/>
      <c r="F15" s="33"/>
      <c r="G15" s="4"/>
      <c r="H15" s="51"/>
      <c r="I15" s="58"/>
    </row>
    <row r="16" spans="1:9" ht="23.25" customHeight="1">
      <c r="A16" s="2" t="s">
        <v>49</v>
      </c>
      <c r="E16" s="31"/>
      <c r="F16" s="6"/>
      <c r="G16" s="51"/>
      <c r="H16" s="51"/>
      <c r="I16" s="59"/>
    </row>
    <row r="17" spans="2:9" ht="23.25" customHeight="1">
      <c r="B17" s="53" t="s">
        <v>143</v>
      </c>
      <c r="E17" s="31" t="str">
        <f>FS;T!E16</f>
        <v>4 , 5</v>
      </c>
      <c r="F17" s="33"/>
      <c r="G17" s="61">
        <f>+FS;T!G16</f>
        <v>541461</v>
      </c>
      <c r="H17" s="60"/>
      <c r="I17" s="61">
        <f>FS;T!I16</f>
        <v>518007</v>
      </c>
    </row>
    <row r="18" spans="2:9" ht="23.25" customHeight="1">
      <c r="B18" s="53" t="s">
        <v>144</v>
      </c>
      <c r="E18" s="31">
        <f>FS;T!E17</f>
        <v>15</v>
      </c>
      <c r="F18" s="33"/>
      <c r="G18" s="61">
        <f>+FS;T!G17</f>
        <v>3280</v>
      </c>
      <c r="H18" s="60"/>
      <c r="I18" s="61">
        <f>FS;T!I17</f>
        <v>3561</v>
      </c>
    </row>
    <row r="19" spans="2:9" ht="23.25" customHeight="1">
      <c r="B19" s="2" t="s">
        <v>145</v>
      </c>
      <c r="E19" s="2"/>
      <c r="F19" s="6"/>
      <c r="G19" s="56">
        <f>+FS;T!G18</f>
        <v>6</v>
      </c>
      <c r="H19" s="4"/>
      <c r="I19" s="69">
        <f>FS;T!I18</f>
        <v>476</v>
      </c>
    </row>
    <row r="20" spans="4:9" ht="23.25" customHeight="1">
      <c r="D20" s="2" t="s">
        <v>146</v>
      </c>
      <c r="E20" s="2"/>
      <c r="F20" s="6"/>
      <c r="G20" s="50">
        <f>SUM(G17:G19)</f>
        <v>544747</v>
      </c>
      <c r="H20" s="2"/>
      <c r="I20" s="62">
        <f>SUM(I17:I19)</f>
        <v>522044</v>
      </c>
    </row>
    <row r="21" spans="4:9" ht="23.25" customHeight="1">
      <c r="D21" s="2"/>
      <c r="E21" s="2"/>
      <c r="F21" s="6"/>
      <c r="G21" s="50"/>
      <c r="H21" s="2"/>
      <c r="I21" s="37"/>
    </row>
    <row r="22" spans="4:9" ht="23.25" customHeight="1">
      <c r="D22" s="2"/>
      <c r="E22" s="2"/>
      <c r="F22" s="6"/>
      <c r="G22" s="50"/>
      <c r="H22" s="2"/>
      <c r="I22" s="37"/>
    </row>
    <row r="23" spans="4:9" ht="23.25" customHeight="1">
      <c r="D23" s="2"/>
      <c r="E23" s="2"/>
      <c r="F23" s="6"/>
      <c r="G23" s="51"/>
      <c r="H23" s="51"/>
      <c r="I23" s="59"/>
    </row>
    <row r="24" spans="4:9" ht="23.25" customHeight="1" thickBot="1">
      <c r="D24" s="53" t="s">
        <v>147</v>
      </c>
      <c r="E24" s="53"/>
      <c r="F24" s="33"/>
      <c r="G24" s="45">
        <f>SUM(G14+G20)</f>
        <v>1667954</v>
      </c>
      <c r="H24" s="51"/>
      <c r="I24" s="63">
        <f>SUM(I14+I20)</f>
        <v>1329008</v>
      </c>
    </row>
    <row r="25" spans="4:9" ht="23.25" customHeight="1" thickTop="1">
      <c r="D25" s="53"/>
      <c r="E25" s="53"/>
      <c r="F25" s="33"/>
      <c r="G25" s="4"/>
      <c r="H25" s="51"/>
      <c r="I25" s="4"/>
    </row>
    <row r="26" spans="4:9" ht="23.25" customHeight="1">
      <c r="D26" s="53"/>
      <c r="E26" s="53"/>
      <c r="F26" s="33"/>
      <c r="G26" s="4"/>
      <c r="H26" s="51"/>
      <c r="I26" s="4"/>
    </row>
    <row r="27" spans="4:9" ht="23.25" customHeight="1">
      <c r="D27" s="53"/>
      <c r="E27" s="53"/>
      <c r="F27" s="33"/>
      <c r="G27" s="4"/>
      <c r="H27" s="51"/>
      <c r="I27" s="4"/>
    </row>
    <row r="28" spans="4:9" ht="23.25" customHeight="1">
      <c r="D28" s="53"/>
      <c r="E28" s="53"/>
      <c r="F28" s="33"/>
      <c r="G28" s="4"/>
      <c r="H28" s="51"/>
      <c r="I28" s="4"/>
    </row>
    <row r="29" spans="4:9" ht="23.25" customHeight="1">
      <c r="D29" s="53"/>
      <c r="E29" s="53"/>
      <c r="F29" s="33"/>
      <c r="G29" s="4"/>
      <c r="H29" s="51"/>
      <c r="I29" s="4"/>
    </row>
    <row r="30" spans="4:9" ht="23.25" customHeight="1">
      <c r="D30" s="53"/>
      <c r="E30" s="53"/>
      <c r="F30" s="33"/>
      <c r="G30" s="4"/>
      <c r="H30" s="51"/>
      <c r="I30" s="4"/>
    </row>
    <row r="31" spans="4:9" ht="23.25" customHeight="1">
      <c r="D31" s="53"/>
      <c r="E31" s="53"/>
      <c r="F31" s="33"/>
      <c r="G31" s="4"/>
      <c r="H31" s="51"/>
      <c r="I31" s="4"/>
    </row>
    <row r="32" spans="4:9" ht="23.25" customHeight="1">
      <c r="D32" s="53"/>
      <c r="E32" s="53"/>
      <c r="F32" s="33"/>
      <c r="G32" s="4"/>
      <c r="H32" s="51"/>
      <c r="I32" s="4"/>
    </row>
    <row r="33" spans="4:9" ht="23.25" customHeight="1">
      <c r="D33" s="53"/>
      <c r="E33" s="53"/>
      <c r="F33" s="33"/>
      <c r="G33" s="4"/>
      <c r="H33" s="51"/>
      <c r="I33" s="4"/>
    </row>
    <row r="34" spans="1:9" ht="23.25" customHeight="1">
      <c r="A34" s="162" t="str">
        <f>A1</f>
        <v>SINGHA PARATECH PUBLIC COMPANY LIMITED</v>
      </c>
      <c r="B34" s="162"/>
      <c r="C34" s="162"/>
      <c r="D34" s="162"/>
      <c r="E34" s="162"/>
      <c r="F34" s="162"/>
      <c r="G34" s="162"/>
      <c r="H34" s="162"/>
      <c r="I34" s="162"/>
    </row>
    <row r="35" spans="1:9" ht="23.25" customHeight="1">
      <c r="A35" s="162" t="str">
        <f>A2</f>
        <v>BALANCE SHEETS</v>
      </c>
      <c r="B35" s="162"/>
      <c r="C35" s="162"/>
      <c r="D35" s="162"/>
      <c r="E35" s="162"/>
      <c r="F35" s="162"/>
      <c r="G35" s="162"/>
      <c r="H35" s="162"/>
      <c r="I35" s="162"/>
    </row>
    <row r="36" spans="1:9" ht="23.25" customHeight="1">
      <c r="A36" s="162" t="str">
        <f>A3</f>
        <v>AS AT SEPTEMBER 30, 2005 AND DECEMBER 31, 2004</v>
      </c>
      <c r="B36" s="162"/>
      <c r="C36" s="162"/>
      <c r="D36" s="162"/>
      <c r="E36" s="162"/>
      <c r="F36" s="162"/>
      <c r="G36" s="162"/>
      <c r="H36" s="162"/>
      <c r="I36" s="162"/>
    </row>
    <row r="37" spans="4:9" ht="23.25" customHeight="1">
      <c r="D37" s="46"/>
      <c r="E37" s="46"/>
      <c r="F37" s="42"/>
      <c r="G37" s="163" t="str">
        <f>G4</f>
        <v>Thousand Baht</v>
      </c>
      <c r="H37" s="163"/>
      <c r="I37" s="163"/>
    </row>
    <row r="38" spans="4:9" ht="23.25" customHeight="1">
      <c r="D38" s="47"/>
      <c r="E38" s="47"/>
      <c r="F38" s="96"/>
      <c r="G38" s="118" t="str">
        <f>+G5</f>
        <v>September 30, 2005</v>
      </c>
      <c r="H38" s="48"/>
      <c r="I38" s="93" t="str">
        <f>I5</f>
        <v>December 31, 2004</v>
      </c>
    </row>
    <row r="39" spans="4:9" s="11" customFormat="1" ht="23.25" customHeight="1">
      <c r="D39" s="46"/>
      <c r="E39" s="46"/>
      <c r="F39" s="42"/>
      <c r="G39" s="93" t="str">
        <f>G6</f>
        <v>"Unaudited"</v>
      </c>
      <c r="H39" s="49"/>
      <c r="I39" s="2"/>
    </row>
    <row r="40" spans="4:9" s="11" customFormat="1" ht="23.25" customHeight="1">
      <c r="D40" s="46"/>
      <c r="E40" s="102" t="s">
        <v>44</v>
      </c>
      <c r="F40" s="42"/>
      <c r="G40" s="121" t="str">
        <f>G7</f>
        <v>"Reviewed"</v>
      </c>
      <c r="H40" s="49"/>
      <c r="I40" s="121" t="str">
        <f>I7</f>
        <v>"Audited"</v>
      </c>
    </row>
    <row r="41" spans="1:6" ht="23.25" customHeight="1">
      <c r="A41" s="162" t="s">
        <v>50</v>
      </c>
      <c r="B41" s="162"/>
      <c r="C41" s="162"/>
      <c r="D41" s="162"/>
      <c r="E41" s="2"/>
      <c r="F41" s="6"/>
    </row>
    <row r="42" spans="1:9" ht="23.25" customHeight="1">
      <c r="A42" s="53" t="s">
        <v>51</v>
      </c>
      <c r="E42" s="53"/>
      <c r="F42" s="33"/>
      <c r="G42" s="51"/>
      <c r="H42" s="50"/>
      <c r="I42" s="51"/>
    </row>
    <row r="43" spans="2:9" ht="23.25" customHeight="1">
      <c r="B43" s="65" t="s">
        <v>226</v>
      </c>
      <c r="E43" s="113" t="str">
        <f>FS;T!E42</f>
        <v>4</v>
      </c>
      <c r="F43" s="97"/>
      <c r="G43" s="54">
        <f>+FS;T!G42</f>
        <v>425532</v>
      </c>
      <c r="H43" s="66"/>
      <c r="I43" s="54">
        <f>FS;T!I42</f>
        <v>182601</v>
      </c>
    </row>
    <row r="44" spans="2:9" ht="23.25" customHeight="1">
      <c r="B44" s="65" t="s">
        <v>148</v>
      </c>
      <c r="E44" s="113"/>
      <c r="F44" s="97"/>
      <c r="G44" s="54">
        <f>+FS;T!G43</f>
        <v>70610</v>
      </c>
      <c r="H44" s="66"/>
      <c r="I44" s="54">
        <f>FS;T!I43</f>
        <v>45635</v>
      </c>
    </row>
    <row r="45" spans="2:9" ht="23.25" customHeight="1">
      <c r="B45" s="65" t="s">
        <v>149</v>
      </c>
      <c r="E45" s="113" t="str">
        <f>FS;T!E44</f>
        <v>4, 8</v>
      </c>
      <c r="F45" s="97"/>
      <c r="G45" s="54">
        <f>+FS;T!G44</f>
        <v>30263</v>
      </c>
      <c r="H45" s="66"/>
      <c r="I45" s="54">
        <f>FS;T!I44</f>
        <v>21684</v>
      </c>
    </row>
    <row r="46" spans="2:9" ht="23.25" customHeight="1">
      <c r="B46" s="65" t="s">
        <v>218</v>
      </c>
      <c r="E46" s="113"/>
      <c r="F46" s="97"/>
      <c r="G46" s="54">
        <f>+FS;T!G45</f>
        <v>229304</v>
      </c>
      <c r="H46" s="66"/>
      <c r="I46" s="54">
        <f>FS;T!I45</f>
        <v>190927</v>
      </c>
    </row>
    <row r="47" spans="2:9" ht="23.25" customHeight="1">
      <c r="B47" s="66" t="s">
        <v>150</v>
      </c>
      <c r="E47" s="113"/>
      <c r="F47" s="35"/>
      <c r="G47" s="57">
        <f>+FS;T!G46</f>
        <v>25977</v>
      </c>
      <c r="H47" s="35"/>
      <c r="I47" s="57">
        <f>FS;T!I46</f>
        <v>19075</v>
      </c>
    </row>
    <row r="48" spans="4:9" ht="23.25" customHeight="1">
      <c r="D48" s="65" t="s">
        <v>151</v>
      </c>
      <c r="E48" s="113"/>
      <c r="F48" s="97"/>
      <c r="G48" s="34">
        <f>SUM(G43:G47)</f>
        <v>781686</v>
      </c>
      <c r="H48" s="35"/>
      <c r="I48" s="34">
        <f>SUM(I43:I47)</f>
        <v>459922</v>
      </c>
    </row>
    <row r="49" spans="1:14" ht="23.25" customHeight="1">
      <c r="A49" s="65" t="s">
        <v>52</v>
      </c>
      <c r="E49" s="113"/>
      <c r="F49" s="97"/>
      <c r="G49" s="54"/>
      <c r="H49" s="66"/>
      <c r="I49" s="54"/>
      <c r="J49" s="14"/>
      <c r="K49" s="14"/>
      <c r="L49" s="14"/>
      <c r="M49" s="14"/>
      <c r="N49" s="14"/>
    </row>
    <row r="50" spans="2:9" ht="23.25" customHeight="1">
      <c r="B50" s="65" t="s">
        <v>227</v>
      </c>
      <c r="E50" s="113" t="str">
        <f>FS;T!E49</f>
        <v>4, 8</v>
      </c>
      <c r="F50" s="97"/>
      <c r="G50" s="67">
        <f>+FS;T!G49</f>
        <v>99285</v>
      </c>
      <c r="H50" s="35"/>
      <c r="I50" s="67">
        <f>FS;T!I49</f>
        <v>74648</v>
      </c>
    </row>
    <row r="51" spans="4:9" ht="23.25" customHeight="1">
      <c r="D51" s="65" t="s">
        <v>152</v>
      </c>
      <c r="E51" s="65"/>
      <c r="F51" s="97"/>
      <c r="G51" s="62">
        <f>SUM(G48+G50)</f>
        <v>880971</v>
      </c>
      <c r="H51" s="66"/>
      <c r="I51" s="62">
        <f>SUM(I48+I50)</f>
        <v>534570</v>
      </c>
    </row>
    <row r="52" spans="4:9" ht="23.25" customHeight="1">
      <c r="D52" s="2"/>
      <c r="E52" s="65"/>
      <c r="F52" s="97"/>
      <c r="G52" s="62"/>
      <c r="H52" s="66"/>
      <c r="I52" s="62"/>
    </row>
    <row r="53" spans="1:9" ht="23.25" customHeight="1">
      <c r="A53" s="66" t="s">
        <v>53</v>
      </c>
      <c r="E53" s="66"/>
      <c r="F53" s="35"/>
      <c r="G53" s="52"/>
      <c r="H53" s="66"/>
      <c r="I53" s="54"/>
    </row>
    <row r="54" spans="2:9" ht="23.25" customHeight="1">
      <c r="B54" s="66" t="s">
        <v>153</v>
      </c>
      <c r="E54" s="113" t="str">
        <f>FS;T!E53</f>
        <v>9</v>
      </c>
      <c r="F54" s="35"/>
      <c r="G54" s="52"/>
      <c r="H54" s="66"/>
      <c r="I54" s="54"/>
    </row>
    <row r="55" spans="2:9" ht="23.25" customHeight="1">
      <c r="B55" s="66"/>
      <c r="C55" s="2" t="s">
        <v>154</v>
      </c>
      <c r="E55" s="113"/>
      <c r="F55" s="35"/>
      <c r="G55" s="52"/>
      <c r="H55" s="66"/>
      <c r="I55" s="54"/>
    </row>
    <row r="56" spans="3:9" ht="23.25" customHeight="1" thickBot="1">
      <c r="C56" s="2" t="s">
        <v>155</v>
      </c>
      <c r="D56" s="66"/>
      <c r="E56" s="113"/>
      <c r="F56" s="35"/>
      <c r="G56" s="68">
        <f>FS;T!G55</f>
        <v>320000</v>
      </c>
      <c r="H56" s="55"/>
      <c r="I56" s="68">
        <f>FS;T!I55</f>
        <v>320000</v>
      </c>
    </row>
    <row r="57" spans="3:9" ht="23.25" customHeight="1" thickTop="1">
      <c r="C57" s="159" t="s">
        <v>156</v>
      </c>
      <c r="D57" s="66"/>
      <c r="E57" s="113"/>
      <c r="F57" s="35"/>
      <c r="G57" s="55"/>
      <c r="H57" s="35"/>
      <c r="I57" s="55"/>
    </row>
    <row r="58" spans="3:9" ht="23.25" customHeight="1">
      <c r="C58" s="160" t="s">
        <v>157</v>
      </c>
      <c r="D58" s="66"/>
      <c r="E58" s="113"/>
      <c r="F58" s="35"/>
      <c r="G58" s="55">
        <v>320000</v>
      </c>
      <c r="H58" s="35"/>
      <c r="I58" s="55">
        <v>320000</v>
      </c>
    </row>
    <row r="59" spans="3:9" ht="23.25" customHeight="1">
      <c r="C59" s="160" t="s">
        <v>158</v>
      </c>
      <c r="E59" s="113"/>
      <c r="F59" s="35"/>
      <c r="G59" s="55">
        <f>FS;T!G58</f>
        <v>306706</v>
      </c>
      <c r="H59" s="35"/>
      <c r="I59" s="55">
        <f>FS;T!I58</f>
        <v>306706</v>
      </c>
    </row>
    <row r="60" spans="2:9" s="14" customFormat="1" ht="23.25" customHeight="1">
      <c r="B60" s="66" t="s">
        <v>159</v>
      </c>
      <c r="E60" s="113"/>
      <c r="F60" s="35"/>
      <c r="G60" s="55"/>
      <c r="H60" s="35"/>
      <c r="I60" s="55"/>
    </row>
    <row r="61" spans="3:9" s="14" customFormat="1" ht="23.25" customHeight="1">
      <c r="C61" s="66" t="s">
        <v>160</v>
      </c>
      <c r="E61" s="113"/>
      <c r="F61" s="35"/>
      <c r="G61" s="55">
        <f>FS;T!G60</f>
        <v>28910</v>
      </c>
      <c r="H61" s="35"/>
      <c r="I61" s="55">
        <f>FS;T!I60</f>
        <v>28910</v>
      </c>
    </row>
    <row r="62" spans="3:9" s="14" customFormat="1" ht="23.25" customHeight="1">
      <c r="C62" s="66" t="s">
        <v>161</v>
      </c>
      <c r="E62" s="113"/>
      <c r="F62" s="35"/>
      <c r="G62" s="57">
        <f>FS;T!G61</f>
        <v>131367</v>
      </c>
      <c r="H62" s="35"/>
      <c r="I62" s="57">
        <f>FS;T!I61</f>
        <v>138822</v>
      </c>
    </row>
    <row r="63" spans="4:9" ht="23.25" customHeight="1">
      <c r="D63" s="66" t="s">
        <v>162</v>
      </c>
      <c r="E63" s="66"/>
      <c r="F63" s="35"/>
      <c r="G63" s="34">
        <f>SUM(G57:G62)</f>
        <v>786983</v>
      </c>
      <c r="H63" s="66"/>
      <c r="I63" s="34">
        <f>SUM(I57:I62)</f>
        <v>794438</v>
      </c>
    </row>
    <row r="64" spans="4:12" ht="23.25" customHeight="1" thickBot="1">
      <c r="D64" s="65" t="s">
        <v>163</v>
      </c>
      <c r="E64" s="65"/>
      <c r="F64" s="97"/>
      <c r="G64" s="36">
        <f>SUM(G51+G63)</f>
        <v>1667954</v>
      </c>
      <c r="H64" s="66"/>
      <c r="I64" s="36">
        <f>SUM(I51+I63)</f>
        <v>1329008</v>
      </c>
      <c r="K64" s="122">
        <f>G24-G64</f>
        <v>0</v>
      </c>
      <c r="L64" s="117">
        <f>I24-I64</f>
        <v>0</v>
      </c>
    </row>
    <row r="65" spans="4:9" ht="23.25" customHeight="1" thickTop="1">
      <c r="D65" s="65"/>
      <c r="E65" s="65"/>
      <c r="F65" s="97"/>
      <c r="G65" s="34"/>
      <c r="H65" s="66"/>
      <c r="I65" s="34"/>
    </row>
    <row r="66" spans="4:9" ht="23.25" customHeight="1">
      <c r="D66" s="65"/>
      <c r="E66" s="65"/>
      <c r="F66" s="97"/>
      <c r="G66" s="34"/>
      <c r="H66" s="66"/>
      <c r="I66" s="34"/>
    </row>
    <row r="67" spans="4:9" ht="23.25" customHeight="1">
      <c r="D67" s="65"/>
      <c r="E67" s="65"/>
      <c r="F67" s="97"/>
      <c r="G67" s="34"/>
      <c r="H67" s="66"/>
      <c r="I67" s="34"/>
    </row>
    <row r="68" spans="4:9" ht="23.25" customHeight="1">
      <c r="D68" s="33"/>
      <c r="E68" s="33"/>
      <c r="F68" s="33"/>
      <c r="G68" s="92"/>
      <c r="H68" s="8"/>
      <c r="I68" s="92"/>
    </row>
    <row r="69" spans="4:9" ht="23.25" customHeight="1">
      <c r="D69" s="6"/>
      <c r="E69" s="6"/>
      <c r="F69" s="6"/>
      <c r="G69" s="78"/>
      <c r="H69" s="5"/>
      <c r="I69" s="5"/>
    </row>
    <row r="70" spans="4:9" ht="23.25" customHeight="1">
      <c r="D70" s="6"/>
      <c r="E70" s="6"/>
      <c r="F70" s="6"/>
      <c r="G70" s="5"/>
      <c r="H70" s="5"/>
      <c r="I70" s="5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</sheetData>
  <mergeCells count="10">
    <mergeCell ref="G4:I4"/>
    <mergeCell ref="A1:I1"/>
    <mergeCell ref="A2:I2"/>
    <mergeCell ref="A3:I3"/>
    <mergeCell ref="A41:D41"/>
    <mergeCell ref="A8:D8"/>
    <mergeCell ref="A34:I34"/>
    <mergeCell ref="A35:I35"/>
    <mergeCell ref="A36:I36"/>
    <mergeCell ref="G37:I37"/>
  </mergeCells>
  <printOptions/>
  <pageMargins left="1.0236220472440944" right="0.5905511811023623" top="0.984251968503937" bottom="0.984251968503937" header="0.5118110236220472" footer="0.5118110236220472"/>
  <pageSetup firstPageNumber="2" useFirstPageNumber="1" horizontalDpi="180" verticalDpi="180" orientation="portrait" paperSize="9" scale="95" r:id="rId1"/>
  <headerFooter alignWithMargins="0">
    <oddFooter>&amp;L&amp;"AngsanaUPC,Regular"         The accompanying notes are an integral part of these financial statements. 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D22" sqref="D22"/>
    </sheetView>
  </sheetViews>
  <sheetFormatPr defaultColWidth="9.140625" defaultRowHeight="20.25" customHeight="1"/>
  <cols>
    <col min="1" max="3" width="2.7109375" style="2" customWidth="1"/>
    <col min="4" max="4" width="23.7109375" style="2" customWidth="1"/>
    <col min="5" max="5" width="8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6" customWidth="1"/>
    <col min="11" max="11" width="13.7109375" style="2" customWidth="1"/>
    <col min="12" max="12" width="1.7109375" style="2" customWidth="1"/>
    <col min="13" max="13" width="13.7109375" style="2" customWidth="1"/>
    <col min="14" max="16384" width="9.140625" style="2" customWidth="1"/>
  </cols>
  <sheetData>
    <row r="1" spans="1:13" ht="23.25" customHeight="1">
      <c r="A1" s="164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3.25" customHeight="1">
      <c r="A2" s="164" t="s">
        <v>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3.25" customHeight="1">
      <c r="A3" s="165" t="s">
        <v>200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4:13" ht="23.25" customHeight="1">
      <c r="D4" s="71"/>
      <c r="E4" s="71"/>
      <c r="F4" s="71"/>
      <c r="G4" s="71"/>
      <c r="H4" s="71"/>
      <c r="I4" s="71"/>
      <c r="J4" s="91"/>
      <c r="K4" s="70"/>
      <c r="L4" s="70"/>
      <c r="M4" s="115" t="s">
        <v>15</v>
      </c>
    </row>
    <row r="5" spans="4:13" ht="23.25" customHeight="1">
      <c r="D5" s="71"/>
      <c r="E5" s="71"/>
      <c r="F5" s="71"/>
      <c r="G5" s="71"/>
      <c r="H5" s="71"/>
      <c r="I5" s="71"/>
      <c r="J5" s="91"/>
      <c r="K5" s="70"/>
      <c r="L5" s="70"/>
      <c r="M5" s="27" t="s">
        <v>16</v>
      </c>
    </row>
    <row r="6" spans="4:13" ht="23.25" customHeight="1">
      <c r="D6" s="71"/>
      <c r="E6" s="71"/>
      <c r="F6" s="71"/>
      <c r="G6" s="166" t="s">
        <v>19</v>
      </c>
      <c r="H6" s="166"/>
      <c r="I6" s="166"/>
      <c r="J6" s="166"/>
      <c r="K6" s="166"/>
      <c r="L6" s="166"/>
      <c r="M6" s="166"/>
    </row>
    <row r="7" spans="4:13" ht="23.25" customHeight="1">
      <c r="D7" s="71"/>
      <c r="E7" s="71"/>
      <c r="F7" s="71"/>
      <c r="G7" s="165" t="s">
        <v>26</v>
      </c>
      <c r="H7" s="165"/>
      <c r="I7" s="165"/>
      <c r="J7" s="91"/>
      <c r="K7" s="165" t="s">
        <v>202</v>
      </c>
      <c r="L7" s="165"/>
      <c r="M7" s="165"/>
    </row>
    <row r="8" spans="4:13" ht="23.25" customHeight="1">
      <c r="D8" s="71"/>
      <c r="E8" s="71"/>
      <c r="F8" s="71"/>
      <c r="G8" s="166" t="s">
        <v>201</v>
      </c>
      <c r="H8" s="166"/>
      <c r="I8" s="166"/>
      <c r="J8" s="91"/>
      <c r="K8" s="165" t="s">
        <v>201</v>
      </c>
      <c r="L8" s="165"/>
      <c r="M8" s="165"/>
    </row>
    <row r="9" spans="4:13" ht="23.25" customHeight="1">
      <c r="D9" s="46"/>
      <c r="E9" s="102" t="s">
        <v>29</v>
      </c>
      <c r="F9" s="46"/>
      <c r="G9" s="114">
        <v>2548</v>
      </c>
      <c r="H9" s="64"/>
      <c r="I9" s="114">
        <v>2547</v>
      </c>
      <c r="J9" s="26"/>
      <c r="K9" s="111" t="s">
        <v>87</v>
      </c>
      <c r="L9" s="72"/>
      <c r="M9" s="111" t="s">
        <v>30</v>
      </c>
    </row>
    <row r="10" spans="1:13" ht="23.25" customHeight="1">
      <c r="A10" s="53" t="s">
        <v>37</v>
      </c>
      <c r="E10" s="31"/>
      <c r="F10" s="53"/>
      <c r="G10" s="53"/>
      <c r="H10" s="53"/>
      <c r="I10" s="53"/>
      <c r="J10" s="33"/>
      <c r="K10" s="74"/>
      <c r="L10" s="75"/>
      <c r="M10" s="74"/>
    </row>
    <row r="11" spans="2:13" ht="23.25" customHeight="1">
      <c r="B11" s="2" t="s">
        <v>116</v>
      </c>
      <c r="E11" s="64">
        <v>6</v>
      </c>
      <c r="G11" s="62">
        <v>235276</v>
      </c>
      <c r="H11" s="62"/>
      <c r="I11" s="62">
        <v>175640</v>
      </c>
      <c r="J11" s="34"/>
      <c r="K11" s="76">
        <v>549412</v>
      </c>
      <c r="L11" s="5"/>
      <c r="M11" s="5">
        <v>413024</v>
      </c>
    </row>
    <row r="12" spans="2:13" ht="23.25" customHeight="1">
      <c r="B12" s="2" t="s">
        <v>228</v>
      </c>
      <c r="E12" s="64"/>
      <c r="G12" s="62">
        <v>229</v>
      </c>
      <c r="H12" s="62"/>
      <c r="I12" s="62">
        <v>0</v>
      </c>
      <c r="J12" s="34"/>
      <c r="K12" s="62">
        <v>0</v>
      </c>
      <c r="L12" s="5"/>
      <c r="M12" s="62">
        <v>0</v>
      </c>
    </row>
    <row r="13" spans="2:13" ht="23.25" customHeight="1">
      <c r="B13" s="2" t="s">
        <v>117</v>
      </c>
      <c r="G13" s="62">
        <v>600</v>
      </c>
      <c r="H13" s="62"/>
      <c r="I13" s="62">
        <v>1240</v>
      </c>
      <c r="J13" s="34"/>
      <c r="K13" s="50">
        <v>6735</v>
      </c>
      <c r="L13" s="50"/>
      <c r="M13" s="50">
        <v>7129</v>
      </c>
    </row>
    <row r="14" spans="4:13" ht="23.25" customHeight="1">
      <c r="D14" s="53" t="s">
        <v>118</v>
      </c>
      <c r="E14" s="53"/>
      <c r="F14" s="53"/>
      <c r="G14" s="77">
        <f>SUM(G11:G13)</f>
        <v>236105</v>
      </c>
      <c r="H14" s="4"/>
      <c r="I14" s="77">
        <f>SUM(I11:I13)</f>
        <v>176880</v>
      </c>
      <c r="J14" s="4"/>
      <c r="K14" s="77">
        <f>SUM(K11:K13)</f>
        <v>556147</v>
      </c>
      <c r="L14" s="4"/>
      <c r="M14" s="77">
        <f>SUM(M11:M13)</f>
        <v>420153</v>
      </c>
    </row>
    <row r="15" spans="1:13" ht="23.25" customHeight="1">
      <c r="A15" s="53" t="s">
        <v>38</v>
      </c>
      <c r="E15" s="31"/>
      <c r="F15" s="53"/>
      <c r="G15" s="53"/>
      <c r="H15" s="53"/>
      <c r="I15" s="53"/>
      <c r="J15" s="33"/>
      <c r="K15" s="4"/>
      <c r="L15" s="5"/>
      <c r="M15" s="4"/>
    </row>
    <row r="16" spans="2:13" ht="23.25" customHeight="1">
      <c r="B16" s="2" t="s">
        <v>119</v>
      </c>
      <c r="G16" s="62">
        <v>159291</v>
      </c>
      <c r="H16" s="62"/>
      <c r="I16" s="62">
        <v>111783</v>
      </c>
      <c r="J16" s="34"/>
      <c r="K16" s="78">
        <v>338436</v>
      </c>
      <c r="L16" s="5"/>
      <c r="M16" s="5">
        <v>247453</v>
      </c>
    </row>
    <row r="17" spans="2:13" ht="23.25" customHeight="1">
      <c r="B17" s="2" t="s">
        <v>120</v>
      </c>
      <c r="G17" s="62">
        <v>34329</v>
      </c>
      <c r="H17" s="62"/>
      <c r="I17" s="62">
        <v>25023</v>
      </c>
      <c r="J17" s="34"/>
      <c r="K17" s="4">
        <v>103614</v>
      </c>
      <c r="L17" s="5"/>
      <c r="M17" s="4">
        <v>69557</v>
      </c>
    </row>
    <row r="18" spans="2:13" ht="23.25" customHeight="1">
      <c r="B18" s="2" t="s">
        <v>121</v>
      </c>
      <c r="G18" s="62">
        <v>0</v>
      </c>
      <c r="H18" s="62"/>
      <c r="I18" s="62">
        <v>2425</v>
      </c>
      <c r="J18" s="34"/>
      <c r="K18" s="4">
        <v>4630</v>
      </c>
      <c r="L18" s="5"/>
      <c r="M18" s="62">
        <v>3119</v>
      </c>
    </row>
    <row r="19" spans="4:17" ht="23.25" customHeight="1">
      <c r="D19" s="2" t="s">
        <v>122</v>
      </c>
      <c r="G19" s="94">
        <f>SUM(G16:G18)</f>
        <v>193620</v>
      </c>
      <c r="H19" s="34"/>
      <c r="I19" s="94">
        <f>SUM(I16:I18)</f>
        <v>139231</v>
      </c>
      <c r="J19" s="34"/>
      <c r="K19" s="77">
        <f>SUM(K16:K18)</f>
        <v>446680</v>
      </c>
      <c r="L19" s="5"/>
      <c r="M19" s="77">
        <f>SUM(M16:M18)</f>
        <v>320129</v>
      </c>
      <c r="Q19" s="158"/>
    </row>
    <row r="20" spans="1:13" ht="23.25" customHeight="1">
      <c r="A20" s="53" t="s">
        <v>21</v>
      </c>
      <c r="E20" s="53"/>
      <c r="F20" s="53"/>
      <c r="G20" s="5">
        <f>G14-G19</f>
        <v>42485</v>
      </c>
      <c r="H20" s="5"/>
      <c r="I20" s="5">
        <f>I14-I19</f>
        <v>37649</v>
      </c>
      <c r="J20" s="5"/>
      <c r="K20" s="5">
        <f>K14-K19</f>
        <v>109467</v>
      </c>
      <c r="L20" s="5"/>
      <c r="M20" s="5">
        <f>M14-M19</f>
        <v>100024</v>
      </c>
    </row>
    <row r="21" spans="1:13" ht="23.25" customHeight="1">
      <c r="A21" s="2" t="s">
        <v>6</v>
      </c>
      <c r="G21" s="44">
        <v>7233</v>
      </c>
      <c r="H21" s="34"/>
      <c r="I21" s="44">
        <v>3532</v>
      </c>
      <c r="J21" s="34"/>
      <c r="K21" s="4">
        <v>18100</v>
      </c>
      <c r="L21" s="5"/>
      <c r="M21" s="4">
        <v>7847</v>
      </c>
    </row>
    <row r="22" spans="1:13" ht="23.25" customHeight="1" thickBot="1">
      <c r="A22" s="53" t="s">
        <v>22</v>
      </c>
      <c r="E22" s="53"/>
      <c r="F22" s="53"/>
      <c r="G22" s="36">
        <f>G20-G21</f>
        <v>35252</v>
      </c>
      <c r="H22" s="34"/>
      <c r="I22" s="36">
        <f>I20-I21</f>
        <v>34117</v>
      </c>
      <c r="J22" s="34"/>
      <c r="K22" s="79">
        <f>K20-K21</f>
        <v>91367</v>
      </c>
      <c r="L22" s="8"/>
      <c r="M22" s="79">
        <f>M20-M21</f>
        <v>92177</v>
      </c>
    </row>
    <row r="23" spans="1:13" ht="23.25" customHeight="1" thickBot="1" thickTop="1">
      <c r="A23" s="53" t="s">
        <v>25</v>
      </c>
      <c r="E23" s="31">
        <v>3</v>
      </c>
      <c r="F23" s="53"/>
      <c r="G23" s="103">
        <f>(G22*1000)/G24</f>
        <v>0.1101625</v>
      </c>
      <c r="H23" s="33"/>
      <c r="I23" s="103">
        <f>(I22*1000)/I24</f>
        <v>0.106615625</v>
      </c>
      <c r="J23" s="98"/>
      <c r="K23" s="80">
        <f>(K22*1000)/K24</f>
        <v>0.285521875</v>
      </c>
      <c r="L23" s="81"/>
      <c r="M23" s="103">
        <f>(M22*1000)/M24</f>
        <v>0.288053125</v>
      </c>
    </row>
    <row r="24" spans="1:13" ht="23.25" customHeight="1" thickBot="1" thickTop="1">
      <c r="A24" s="53" t="s">
        <v>18</v>
      </c>
      <c r="E24" s="31">
        <v>3</v>
      </c>
      <c r="F24" s="53"/>
      <c r="G24" s="95">
        <v>320000000</v>
      </c>
      <c r="H24" s="33"/>
      <c r="I24" s="95">
        <v>320000000</v>
      </c>
      <c r="J24" s="55"/>
      <c r="K24" s="82">
        <v>320000000</v>
      </c>
      <c r="L24" s="83"/>
      <c r="M24" s="82">
        <v>320000000</v>
      </c>
    </row>
    <row r="25" spans="4:13" ht="23.25" customHeight="1" thickTop="1">
      <c r="D25" s="53"/>
      <c r="E25" s="53"/>
      <c r="F25" s="53"/>
      <c r="G25" s="53"/>
      <c r="H25" s="53"/>
      <c r="I25" s="53"/>
      <c r="J25" s="33"/>
      <c r="K25" s="83"/>
      <c r="L25" s="83"/>
      <c r="M25" s="83"/>
    </row>
    <row r="26" spans="4:13" ht="23.25" customHeight="1">
      <c r="D26" s="53"/>
      <c r="E26" s="53"/>
      <c r="F26" s="53"/>
      <c r="G26" s="53"/>
      <c r="H26" s="53"/>
      <c r="I26" s="53"/>
      <c r="J26" s="33"/>
      <c r="K26" s="83"/>
      <c r="L26" s="83"/>
      <c r="M26" s="83"/>
    </row>
    <row r="27" spans="4:13" ht="23.25" customHeight="1">
      <c r="D27" s="53"/>
      <c r="E27" s="53"/>
      <c r="F27" s="53"/>
      <c r="G27" s="53"/>
      <c r="H27" s="53"/>
      <c r="I27" s="53"/>
      <c r="J27" s="33"/>
      <c r="K27" s="83"/>
      <c r="L27" s="83"/>
      <c r="M27" s="83"/>
    </row>
    <row r="28" spans="4:13" ht="23.25" customHeight="1">
      <c r="D28" s="53"/>
      <c r="E28" s="53"/>
      <c r="F28" s="53"/>
      <c r="G28" s="53"/>
      <c r="H28" s="53"/>
      <c r="I28" s="53"/>
      <c r="J28" s="33"/>
      <c r="K28" s="83"/>
      <c r="L28" s="83"/>
      <c r="M28" s="83"/>
    </row>
    <row r="29" spans="4:13" ht="23.25" customHeight="1">
      <c r="D29" s="33"/>
      <c r="E29" s="33"/>
      <c r="F29" s="33"/>
      <c r="G29" s="33"/>
      <c r="H29" s="33"/>
      <c r="I29" s="33"/>
      <c r="J29" s="33"/>
      <c r="K29" s="92"/>
      <c r="L29" s="8"/>
      <c r="M29" s="92"/>
    </row>
    <row r="30" spans="4:13" ht="23.25" customHeight="1">
      <c r="D30" s="6"/>
      <c r="E30" s="6"/>
      <c r="F30" s="6"/>
      <c r="G30" s="6"/>
      <c r="H30" s="6"/>
      <c r="I30" s="6"/>
      <c r="K30" s="78"/>
      <c r="L30" s="5"/>
      <c r="M30" s="5"/>
    </row>
    <row r="31" spans="4:13" ht="23.25" customHeight="1">
      <c r="D31" s="6"/>
      <c r="E31" s="6"/>
      <c r="F31" s="6"/>
      <c r="G31" s="6"/>
      <c r="H31" s="6"/>
      <c r="I31" s="6"/>
      <c r="K31" s="5"/>
      <c r="L31" s="5"/>
      <c r="M31" s="5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</sheetData>
  <mergeCells count="8">
    <mergeCell ref="A1:M1"/>
    <mergeCell ref="A2:M2"/>
    <mergeCell ref="A3:M3"/>
    <mergeCell ref="G8:I8"/>
    <mergeCell ref="K8:M8"/>
    <mergeCell ref="G6:M6"/>
    <mergeCell ref="G7:I7"/>
    <mergeCell ref="K7:M7"/>
  </mergeCells>
  <printOptions/>
  <pageMargins left="1.0236220472440944" right="0.3937007874015748" top="0.984251968503937" bottom="0.984251968503937" header="0.5118110236220472" footer="0.5118110236220472"/>
  <pageSetup firstPageNumber="4" useFirstPageNumber="1" horizontalDpi="180" verticalDpi="180" orientation="portrait" paperSize="9" scale="95" r:id="rId1"/>
  <headerFooter alignWithMargins="0">
    <oddFooter>&amp;L&amp;"AngsanaUPC,Regular"   &amp;"Angsana New,Regular"      หมายเหตุประกอบงบการเงินเป็นส่วนหนึ่งของงบการเงินนี้&amp;R&amp;"Angsana New,Regular"&amp;P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22" sqref="D22"/>
    </sheetView>
  </sheetViews>
  <sheetFormatPr defaultColWidth="9.140625" defaultRowHeight="20.25" customHeight="1"/>
  <cols>
    <col min="1" max="3" width="2.7109375" style="9" customWidth="1"/>
    <col min="4" max="4" width="27.7109375" style="9" customWidth="1"/>
    <col min="5" max="5" width="8.7109375" style="9" customWidth="1"/>
    <col min="6" max="6" width="2.7109375" style="9" customWidth="1"/>
    <col min="7" max="7" width="12.7109375" style="9" customWidth="1"/>
    <col min="8" max="8" width="2.7109375" style="9" customWidth="1"/>
    <col min="9" max="9" width="12.7109375" style="9" customWidth="1"/>
    <col min="10" max="10" width="2.7109375" style="14" customWidth="1"/>
    <col min="11" max="11" width="12.7109375" style="9" customWidth="1"/>
    <col min="12" max="12" width="2.7109375" style="9" customWidth="1"/>
    <col min="13" max="13" width="12.7109375" style="9" customWidth="1"/>
    <col min="14" max="16384" width="9.140625" style="9" customWidth="1"/>
  </cols>
  <sheetData>
    <row r="1" spans="1:13" ht="23.25" customHeight="1">
      <c r="A1" s="164" t="str">
        <f>FS;E!A1:I1</f>
        <v>SINGHA PARATECH PUBLIC COMPANY LIMITED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3.2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3.25" customHeight="1">
      <c r="A3" s="165" t="s">
        <v>211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4:13" ht="23.25" customHeight="1">
      <c r="D4" s="71"/>
      <c r="E4" s="71"/>
      <c r="F4" s="71"/>
      <c r="G4" s="71"/>
      <c r="H4" s="71"/>
      <c r="I4" s="71"/>
      <c r="J4" s="91"/>
      <c r="K4" s="70"/>
      <c r="L4" s="70"/>
      <c r="M4" s="31" t="s">
        <v>55</v>
      </c>
    </row>
    <row r="5" spans="4:13" ht="23.25" customHeight="1">
      <c r="D5" s="71"/>
      <c r="E5" s="71"/>
      <c r="F5" s="71"/>
      <c r="G5" s="71"/>
      <c r="H5" s="71"/>
      <c r="I5" s="71"/>
      <c r="J5" s="91"/>
      <c r="K5" s="70"/>
      <c r="L5" s="70"/>
      <c r="M5" s="27" t="s">
        <v>56</v>
      </c>
    </row>
    <row r="6" spans="4:13" ht="23.25" customHeight="1">
      <c r="D6" s="71"/>
      <c r="E6" s="71"/>
      <c r="F6" s="71"/>
      <c r="G6" s="166" t="s">
        <v>42</v>
      </c>
      <c r="H6" s="166"/>
      <c r="I6" s="166"/>
      <c r="J6" s="166"/>
      <c r="K6" s="166"/>
      <c r="L6" s="166"/>
      <c r="M6" s="166"/>
    </row>
    <row r="7" spans="4:13" ht="23.25" customHeight="1">
      <c r="D7" s="71"/>
      <c r="E7" s="71"/>
      <c r="F7" s="71"/>
      <c r="G7" s="165" t="s">
        <v>57</v>
      </c>
      <c r="H7" s="165"/>
      <c r="I7" s="165"/>
      <c r="J7" s="91"/>
      <c r="K7" s="165" t="s">
        <v>213</v>
      </c>
      <c r="L7" s="165"/>
      <c r="M7" s="165"/>
    </row>
    <row r="8" spans="4:13" ht="23.25" customHeight="1">
      <c r="D8" s="71"/>
      <c r="E8" s="71"/>
      <c r="F8" s="71"/>
      <c r="G8" s="166" t="s">
        <v>212</v>
      </c>
      <c r="H8" s="166"/>
      <c r="I8" s="166"/>
      <c r="J8" s="91"/>
      <c r="K8" s="165" t="s">
        <v>212</v>
      </c>
      <c r="L8" s="165"/>
      <c r="M8" s="165"/>
    </row>
    <row r="9" spans="4:13" ht="23.25" customHeight="1">
      <c r="D9" s="46"/>
      <c r="E9" s="102" t="s">
        <v>44</v>
      </c>
      <c r="F9" s="46"/>
      <c r="G9" s="114">
        <v>2005</v>
      </c>
      <c r="H9" s="64"/>
      <c r="I9" s="114">
        <v>2004</v>
      </c>
      <c r="J9" s="26"/>
      <c r="K9" s="111" t="s">
        <v>89</v>
      </c>
      <c r="L9" s="72"/>
      <c r="M9" s="111" t="s">
        <v>58</v>
      </c>
    </row>
    <row r="10" spans="1:13" ht="23.25" customHeight="1">
      <c r="A10" s="53" t="s">
        <v>59</v>
      </c>
      <c r="E10" s="31"/>
      <c r="F10" s="53"/>
      <c r="G10" s="53"/>
      <c r="H10" s="53"/>
      <c r="I10" s="53"/>
      <c r="J10" s="33"/>
      <c r="K10" s="74"/>
      <c r="L10" s="75"/>
      <c r="M10" s="74"/>
    </row>
    <row r="11" spans="2:13" ht="23.25" customHeight="1">
      <c r="B11" s="2" t="s">
        <v>164</v>
      </c>
      <c r="E11" s="31">
        <f>'P&amp;L;T'!E11</f>
        <v>6</v>
      </c>
      <c r="F11" s="2"/>
      <c r="G11" s="101">
        <f>+'P&amp;L;T'!G11</f>
        <v>235276</v>
      </c>
      <c r="H11" s="101"/>
      <c r="I11" s="101">
        <f>+'P&amp;L;T'!I11</f>
        <v>175640</v>
      </c>
      <c r="J11" s="116"/>
      <c r="K11" s="119">
        <f>+'P&amp;L;T'!K11</f>
        <v>549412</v>
      </c>
      <c r="L11" s="110"/>
      <c r="M11" s="110">
        <f>+'P&amp;L;T'!M11</f>
        <v>413024</v>
      </c>
    </row>
    <row r="12" spans="2:13" ht="23.25" customHeight="1">
      <c r="B12" s="2" t="s">
        <v>230</v>
      </c>
      <c r="E12" s="31"/>
      <c r="F12" s="2"/>
      <c r="G12" s="101">
        <f>+'P&amp;L;T'!G12</f>
        <v>229</v>
      </c>
      <c r="H12" s="101"/>
      <c r="I12" s="101">
        <v>0</v>
      </c>
      <c r="J12" s="116"/>
      <c r="K12" s="119">
        <v>0</v>
      </c>
      <c r="L12" s="110"/>
      <c r="M12" s="110">
        <v>0</v>
      </c>
    </row>
    <row r="13" spans="2:13" ht="23.25" customHeight="1">
      <c r="B13" s="2" t="s">
        <v>165</v>
      </c>
      <c r="E13" s="2"/>
      <c r="F13" s="2"/>
      <c r="G13" s="101">
        <f>+'P&amp;L;T'!G13</f>
        <v>600</v>
      </c>
      <c r="H13" s="101"/>
      <c r="I13" s="101">
        <f>+'P&amp;L;T'!I13</f>
        <v>1240</v>
      </c>
      <c r="J13" s="116"/>
      <c r="K13" s="119">
        <f>+'P&amp;L;T'!K13</f>
        <v>6735</v>
      </c>
      <c r="L13" s="126"/>
      <c r="M13" s="110">
        <f>+'P&amp;L;T'!M13</f>
        <v>7129</v>
      </c>
    </row>
    <row r="14" spans="4:13" ht="23.25" customHeight="1">
      <c r="D14" s="53" t="s">
        <v>166</v>
      </c>
      <c r="E14" s="53"/>
      <c r="F14" s="53"/>
      <c r="G14" s="127">
        <f>SUM(G11:G13)</f>
        <v>236105</v>
      </c>
      <c r="H14" s="128"/>
      <c r="I14" s="127">
        <f>SUM(I11:I13)</f>
        <v>176880</v>
      </c>
      <c r="J14" s="128"/>
      <c r="K14" s="127">
        <f>SUM(K11:K13)</f>
        <v>556147</v>
      </c>
      <c r="L14" s="128"/>
      <c r="M14" s="127">
        <f>SUM(M11:M13)</f>
        <v>420153</v>
      </c>
    </row>
    <row r="15" spans="1:13" ht="23.25" customHeight="1">
      <c r="A15" s="53" t="s">
        <v>60</v>
      </c>
      <c r="E15" s="31"/>
      <c r="F15" s="53"/>
      <c r="G15" s="129"/>
      <c r="H15" s="129"/>
      <c r="I15" s="129"/>
      <c r="J15" s="130"/>
      <c r="K15" s="128"/>
      <c r="L15" s="110"/>
      <c r="M15" s="128"/>
    </row>
    <row r="16" spans="2:13" ht="23.25" customHeight="1">
      <c r="B16" s="2" t="s">
        <v>167</v>
      </c>
      <c r="E16" s="2"/>
      <c r="F16" s="2"/>
      <c r="G16" s="101">
        <f>+'P&amp;L;T'!G16</f>
        <v>159291</v>
      </c>
      <c r="H16" s="101"/>
      <c r="I16" s="101">
        <f>+'P&amp;L;T'!I16</f>
        <v>111783</v>
      </c>
      <c r="J16" s="116"/>
      <c r="K16" s="131">
        <f>+'P&amp;L;T'!K16</f>
        <v>338436</v>
      </c>
      <c r="L16" s="110"/>
      <c r="M16" s="110">
        <f>+'P&amp;L;T'!M16</f>
        <v>247453</v>
      </c>
    </row>
    <row r="17" spans="2:13" ht="23.25" customHeight="1">
      <c r="B17" s="2" t="s">
        <v>168</v>
      </c>
      <c r="E17" s="2"/>
      <c r="F17" s="2"/>
      <c r="G17" s="101">
        <f>+'P&amp;L;T'!G17</f>
        <v>34329</v>
      </c>
      <c r="H17" s="101"/>
      <c r="I17" s="101">
        <f>+'P&amp;L;T'!I17</f>
        <v>25023</v>
      </c>
      <c r="J17" s="116"/>
      <c r="K17" s="131">
        <f>+'P&amp;L;T'!K17</f>
        <v>103614</v>
      </c>
      <c r="L17" s="110"/>
      <c r="M17" s="110">
        <f>+'P&amp;L;T'!M17</f>
        <v>69557</v>
      </c>
    </row>
    <row r="18" spans="2:13" ht="23.25" customHeight="1">
      <c r="B18" s="2" t="s">
        <v>169</v>
      </c>
      <c r="E18" s="2"/>
      <c r="F18" s="2"/>
      <c r="G18" s="101">
        <f>+'P&amp;L;T'!G18</f>
        <v>0</v>
      </c>
      <c r="H18" s="101"/>
      <c r="I18" s="101">
        <f>+'P&amp;L;T'!I18</f>
        <v>2425</v>
      </c>
      <c r="J18" s="116"/>
      <c r="K18" s="131">
        <f>+'P&amp;L;T'!K18</f>
        <v>4630</v>
      </c>
      <c r="L18" s="110"/>
      <c r="M18" s="110">
        <f>+'P&amp;L;T'!M18</f>
        <v>3119</v>
      </c>
    </row>
    <row r="19" spans="4:13" ht="23.25" customHeight="1">
      <c r="D19" s="2" t="s">
        <v>170</v>
      </c>
      <c r="E19" s="2"/>
      <c r="F19" s="2"/>
      <c r="G19" s="132">
        <f>SUM(G16:G18)</f>
        <v>193620</v>
      </c>
      <c r="H19" s="116"/>
      <c r="I19" s="132">
        <f>SUM(I16:I18)</f>
        <v>139231</v>
      </c>
      <c r="J19" s="116"/>
      <c r="K19" s="127">
        <f>SUM(K16:K18)</f>
        <v>446680</v>
      </c>
      <c r="L19" s="110"/>
      <c r="M19" s="127">
        <f>SUM(M16:M18)</f>
        <v>320129</v>
      </c>
    </row>
    <row r="20" spans="1:13" ht="23.25" customHeight="1">
      <c r="A20" s="53" t="s">
        <v>219</v>
      </c>
      <c r="E20" s="53"/>
      <c r="F20" s="53"/>
      <c r="G20" s="110">
        <f>G14-G19</f>
        <v>42485</v>
      </c>
      <c r="H20" s="110"/>
      <c r="I20" s="110">
        <f>I14-I19</f>
        <v>37649</v>
      </c>
      <c r="J20" s="110"/>
      <c r="K20" s="110">
        <f>K14-K19</f>
        <v>109467</v>
      </c>
      <c r="L20" s="110"/>
      <c r="M20" s="110">
        <f>M14-M19</f>
        <v>100024</v>
      </c>
    </row>
    <row r="21" spans="1:13" ht="23.25" customHeight="1">
      <c r="A21" s="2" t="s">
        <v>84</v>
      </c>
      <c r="E21" s="2"/>
      <c r="F21" s="2"/>
      <c r="G21" s="133">
        <f>+'P&amp;L;T'!G21</f>
        <v>7233</v>
      </c>
      <c r="H21" s="116"/>
      <c r="I21" s="133">
        <f>+'P&amp;L;T'!I21</f>
        <v>3532</v>
      </c>
      <c r="J21" s="116"/>
      <c r="K21" s="128">
        <f>+'P&amp;L;T'!K21</f>
        <v>18100</v>
      </c>
      <c r="L21" s="110"/>
      <c r="M21" s="128">
        <f>+'P&amp;L;T'!M21</f>
        <v>7847</v>
      </c>
    </row>
    <row r="22" spans="1:13" ht="23.25" customHeight="1" thickBot="1">
      <c r="A22" s="53" t="s">
        <v>61</v>
      </c>
      <c r="E22" s="53"/>
      <c r="F22" s="53"/>
      <c r="G22" s="134">
        <f>G20-G21</f>
        <v>35252</v>
      </c>
      <c r="H22" s="116"/>
      <c r="I22" s="134">
        <f>I20-I21</f>
        <v>34117</v>
      </c>
      <c r="J22" s="116"/>
      <c r="K22" s="135">
        <f>K20-K21</f>
        <v>91367</v>
      </c>
      <c r="L22" s="110"/>
      <c r="M22" s="135">
        <f>M20-M21</f>
        <v>92177</v>
      </c>
    </row>
    <row r="23" spans="1:13" ht="23.25" customHeight="1" thickBot="1" thickTop="1">
      <c r="A23" s="53" t="s">
        <v>62</v>
      </c>
      <c r="E23" s="31">
        <f>'P&amp;L;T'!E23</f>
        <v>3</v>
      </c>
      <c r="F23" s="53"/>
      <c r="G23" s="137">
        <f>(G22*1000)/G24</f>
        <v>0.1101625</v>
      </c>
      <c r="H23" s="138"/>
      <c r="I23" s="137">
        <f>(I22*1000)/I24</f>
        <v>0.106615625</v>
      </c>
      <c r="J23" s="139"/>
      <c r="K23" s="140">
        <f>(K22*1000)/K24</f>
        <v>0.285521875</v>
      </c>
      <c r="L23" s="139"/>
      <c r="M23" s="140">
        <f>(M22*1000)/M24</f>
        <v>0.288053125</v>
      </c>
    </row>
    <row r="24" spans="1:13" ht="23.25" customHeight="1" thickBot="1" thickTop="1">
      <c r="A24" s="167" t="s">
        <v>63</v>
      </c>
      <c r="B24" s="167"/>
      <c r="C24" s="167"/>
      <c r="D24" s="167"/>
      <c r="E24" s="31">
        <f>'P&amp;L;T'!E24</f>
        <v>3</v>
      </c>
      <c r="F24" s="53"/>
      <c r="G24" s="141">
        <f>'P&amp;L;T'!G24</f>
        <v>320000000</v>
      </c>
      <c r="H24" s="130"/>
      <c r="I24" s="141">
        <f>+'P&amp;L;T'!I24</f>
        <v>320000000</v>
      </c>
      <c r="J24" s="125"/>
      <c r="K24" s="136">
        <f>'P&amp;L;T'!K24</f>
        <v>320000000</v>
      </c>
      <c r="L24" s="128"/>
      <c r="M24" s="136">
        <f>+'P&amp;L;T'!M24</f>
        <v>320000000</v>
      </c>
    </row>
    <row r="25" spans="4:13" ht="23.25" customHeight="1" thickTop="1">
      <c r="D25" s="53"/>
      <c r="E25" s="53"/>
      <c r="F25" s="53"/>
      <c r="G25" s="53"/>
      <c r="H25" s="53"/>
      <c r="I25" s="53"/>
      <c r="J25" s="33"/>
      <c r="K25" s="83"/>
      <c r="L25" s="83"/>
      <c r="M25" s="83"/>
    </row>
    <row r="26" spans="4:13" ht="23.25" customHeight="1">
      <c r="D26" s="53"/>
      <c r="E26" s="53"/>
      <c r="F26" s="53"/>
      <c r="G26" s="53"/>
      <c r="H26" s="53"/>
      <c r="I26" s="53"/>
      <c r="J26" s="33"/>
      <c r="K26" s="83"/>
      <c r="L26" s="83"/>
      <c r="M26" s="83"/>
    </row>
    <row r="27" spans="4:13" ht="23.25" customHeight="1">
      <c r="D27" s="53"/>
      <c r="E27" s="53"/>
      <c r="F27" s="53"/>
      <c r="G27" s="53"/>
      <c r="H27" s="53"/>
      <c r="I27" s="53"/>
      <c r="J27" s="33"/>
      <c r="K27" s="83"/>
      <c r="L27" s="83"/>
      <c r="M27" s="83"/>
    </row>
    <row r="28" spans="4:13" ht="23.25" customHeight="1">
      <c r="D28" s="53"/>
      <c r="E28" s="53"/>
      <c r="F28" s="53"/>
      <c r="G28" s="53"/>
      <c r="H28" s="53"/>
      <c r="I28" s="53"/>
      <c r="J28" s="33"/>
      <c r="K28" s="83"/>
      <c r="L28" s="83"/>
      <c r="M28" s="83"/>
    </row>
    <row r="29" spans="4:13" ht="23.25" customHeight="1">
      <c r="D29" s="33"/>
      <c r="E29" s="33"/>
      <c r="F29" s="33"/>
      <c r="G29" s="33"/>
      <c r="H29" s="33"/>
      <c r="I29" s="33"/>
      <c r="J29" s="33"/>
      <c r="K29" s="92"/>
      <c r="L29" s="8"/>
      <c r="M29" s="92"/>
    </row>
    <row r="30" spans="4:13" ht="23.25" customHeight="1">
      <c r="D30" s="6"/>
      <c r="E30" s="6"/>
      <c r="F30" s="6"/>
      <c r="G30" s="6"/>
      <c r="H30" s="6"/>
      <c r="I30" s="6"/>
      <c r="J30" s="6"/>
      <c r="K30" s="78"/>
      <c r="L30" s="5"/>
      <c r="M30" s="5"/>
    </row>
    <row r="31" spans="4:13" ht="23.25" customHeight="1">
      <c r="D31" s="6"/>
      <c r="E31" s="6"/>
      <c r="F31" s="6"/>
      <c r="G31" s="6"/>
      <c r="H31" s="6"/>
      <c r="I31" s="6"/>
      <c r="J31" s="6"/>
      <c r="K31" s="5"/>
      <c r="L31" s="5"/>
      <c r="M31" s="5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</sheetData>
  <mergeCells count="9">
    <mergeCell ref="A24:D24"/>
    <mergeCell ref="A1:M1"/>
    <mergeCell ref="A2:M2"/>
    <mergeCell ref="A3:M3"/>
    <mergeCell ref="G8:I8"/>
    <mergeCell ref="K8:M8"/>
    <mergeCell ref="G6:M6"/>
    <mergeCell ref="G7:I7"/>
    <mergeCell ref="K7:M7"/>
  </mergeCells>
  <printOptions/>
  <pageMargins left="1.0236220472440944" right="0.3937007874015748" top="0.984251968503937" bottom="0.984251968503937" header="0.5118110236220472" footer="0.5118110236220472"/>
  <pageSetup firstPageNumber="4" useFirstPageNumber="1" horizontalDpi="180" verticalDpi="180" orientation="portrait" paperSize="9" scale="90" r:id="rId1"/>
  <headerFooter alignWithMargins="0">
    <oddFooter>&amp;L&amp;"AngsanaUPC,Regular"         The accompanying notes are an integral part of these financial statements.  &amp;R&amp;"Angsana New,Regular"&amp;P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H22" sqref="H22"/>
    </sheetView>
  </sheetViews>
  <sheetFormatPr defaultColWidth="9.140625" defaultRowHeight="21.75"/>
  <cols>
    <col min="1" max="1" width="30.57421875" style="2" customWidth="1"/>
    <col min="2" max="2" width="8.140625" style="2" customWidth="1"/>
    <col min="3" max="3" width="2.28125" style="2" customWidth="1"/>
    <col min="4" max="4" width="13.28125" style="2" customWidth="1"/>
    <col min="5" max="5" width="2.28125" style="6" customWidth="1"/>
    <col min="6" max="6" width="11.57421875" style="6" customWidth="1"/>
    <col min="7" max="7" width="2.28125" style="6" customWidth="1"/>
    <col min="8" max="8" width="12.140625" style="2" customWidth="1"/>
    <col min="9" max="9" width="2.28125" style="6" customWidth="1"/>
    <col min="10" max="10" width="13.57421875" style="2" customWidth="1"/>
    <col min="11" max="16384" width="9.140625" style="2" customWidth="1"/>
  </cols>
  <sheetData>
    <row r="1" spans="1:10" ht="21.75" customHeight="1">
      <c r="A1" s="168" t="str">
        <f>'[1]FS;T'!A1:I1</f>
        <v>บริษัท สิงห์ พาราเทค จำกัด (มหาชน)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ht="21.75" customHeight="1">
      <c r="A2" s="169" t="s">
        <v>23</v>
      </c>
      <c r="B2" s="169"/>
      <c r="C2" s="169"/>
      <c r="D2" s="169"/>
      <c r="E2" s="169"/>
      <c r="F2" s="169"/>
      <c r="G2" s="169"/>
      <c r="H2" s="169"/>
      <c r="I2" s="169"/>
      <c r="J2" s="169"/>
      <c r="K2" s="22"/>
    </row>
    <row r="3" spans="1:11" ht="21.75" customHeight="1">
      <c r="A3" s="169" t="s">
        <v>203</v>
      </c>
      <c r="B3" s="169"/>
      <c r="C3" s="169"/>
      <c r="D3" s="169"/>
      <c r="E3" s="169"/>
      <c r="F3" s="169"/>
      <c r="G3" s="169"/>
      <c r="H3" s="169"/>
      <c r="I3" s="169"/>
      <c r="J3" s="169"/>
      <c r="K3" s="22"/>
    </row>
    <row r="4" spans="1:11" ht="21.75" customHeight="1">
      <c r="A4" s="20"/>
      <c r="B4" s="20"/>
      <c r="C4" s="20"/>
      <c r="D4" s="21"/>
      <c r="E4" s="21"/>
      <c r="F4" s="21"/>
      <c r="G4" s="21"/>
      <c r="H4" s="21"/>
      <c r="I4" s="104" t="s">
        <v>15</v>
      </c>
      <c r="K4" s="22"/>
    </row>
    <row r="5" spans="1:11" ht="21.75" customHeight="1">
      <c r="A5" s="20"/>
      <c r="B5" s="20"/>
      <c r="C5" s="20"/>
      <c r="D5" s="21"/>
      <c r="E5" s="21"/>
      <c r="F5" s="21"/>
      <c r="G5" s="21"/>
      <c r="H5" s="21"/>
      <c r="I5" s="21"/>
      <c r="J5" s="3" t="s">
        <v>16</v>
      </c>
      <c r="K5" s="22"/>
    </row>
    <row r="6" spans="4:10" ht="21.75" customHeight="1">
      <c r="D6" s="170" t="s">
        <v>19</v>
      </c>
      <c r="E6" s="170"/>
      <c r="F6" s="170"/>
      <c r="G6" s="170"/>
      <c r="H6" s="170"/>
      <c r="I6" s="170"/>
      <c r="J6" s="170"/>
    </row>
    <row r="7" spans="1:10" s="31" customFormat="1" ht="22.5" customHeight="1">
      <c r="A7" s="28"/>
      <c r="B7" s="28"/>
      <c r="C7" s="28"/>
      <c r="D7" s="3" t="s">
        <v>2</v>
      </c>
      <c r="E7" s="29"/>
      <c r="F7" s="29" t="s">
        <v>32</v>
      </c>
      <c r="G7" s="29"/>
      <c r="H7" s="30"/>
      <c r="I7" s="29"/>
      <c r="J7" s="30"/>
    </row>
    <row r="8" spans="1:10" s="31" customFormat="1" ht="22.5" customHeight="1">
      <c r="A8" s="28"/>
      <c r="B8" s="102" t="s">
        <v>29</v>
      </c>
      <c r="C8" s="28"/>
      <c r="D8" s="7" t="s">
        <v>14</v>
      </c>
      <c r="E8" s="29"/>
      <c r="F8" s="105" t="s">
        <v>33</v>
      </c>
      <c r="G8" s="29"/>
      <c r="H8" s="32" t="s">
        <v>24</v>
      </c>
      <c r="I8" s="29"/>
      <c r="J8" s="32" t="s">
        <v>13</v>
      </c>
    </row>
    <row r="9" spans="1:10" s="31" customFormat="1" ht="22.5" customHeight="1">
      <c r="A9" s="28"/>
      <c r="B9" s="28"/>
      <c r="C9" s="28"/>
      <c r="D9" s="3"/>
      <c r="E9" s="29"/>
      <c r="F9" s="29"/>
      <c r="G9" s="29"/>
      <c r="H9" s="30"/>
      <c r="I9" s="29"/>
      <c r="J9" s="30"/>
    </row>
    <row r="10" spans="1:10" ht="21.75" customHeight="1">
      <c r="A10" s="33" t="s">
        <v>31</v>
      </c>
      <c r="B10" s="33"/>
      <c r="C10" s="28"/>
      <c r="D10" s="34">
        <v>320000</v>
      </c>
      <c r="E10" s="99"/>
      <c r="F10" s="99">
        <v>306706</v>
      </c>
      <c r="G10" s="99"/>
      <c r="H10" s="34">
        <v>138156</v>
      </c>
      <c r="I10" s="99"/>
      <c r="J10" s="34">
        <f>SUM(D10:H10)</f>
        <v>764862</v>
      </c>
    </row>
    <row r="11" spans="1:10" ht="21.75" customHeight="1">
      <c r="A11" s="6" t="s">
        <v>229</v>
      </c>
      <c r="B11" s="26">
        <v>5</v>
      </c>
      <c r="C11" s="6"/>
      <c r="D11" s="34">
        <v>0</v>
      </c>
      <c r="E11" s="99"/>
      <c r="F11" s="99">
        <v>0</v>
      </c>
      <c r="G11" s="99"/>
      <c r="H11" s="161">
        <v>-9222</v>
      </c>
      <c r="I11" s="87"/>
      <c r="J11" s="161">
        <f>SUM(D11:H11)</f>
        <v>-9222</v>
      </c>
    </row>
    <row r="12" spans="1:10" ht="21.75" customHeight="1">
      <c r="A12" s="6" t="s">
        <v>22</v>
      </c>
      <c r="B12" s="6"/>
      <c r="C12" s="6"/>
      <c r="D12" s="34">
        <v>0</v>
      </c>
      <c r="E12" s="34"/>
      <c r="F12" s="34">
        <v>0</v>
      </c>
      <c r="G12" s="34"/>
      <c r="H12" s="34">
        <v>92177</v>
      </c>
      <c r="I12" s="99"/>
      <c r="J12" s="34">
        <f>SUM(D12:H12)</f>
        <v>92177</v>
      </c>
    </row>
    <row r="13" spans="1:10" ht="21.75" customHeight="1">
      <c r="A13" s="6" t="s">
        <v>27</v>
      </c>
      <c r="B13" s="26">
        <v>10</v>
      </c>
      <c r="C13" s="6"/>
      <c r="D13" s="34">
        <v>0</v>
      </c>
      <c r="E13" s="34"/>
      <c r="F13" s="34">
        <v>0</v>
      </c>
      <c r="G13" s="34"/>
      <c r="H13" s="116">
        <v>-70400</v>
      </c>
      <c r="I13" s="110"/>
      <c r="J13" s="116">
        <f>SUM(D13:H13)</f>
        <v>-70400</v>
      </c>
    </row>
    <row r="14" spans="1:10" ht="21.75" customHeight="1">
      <c r="A14" s="6" t="s">
        <v>206</v>
      </c>
      <c r="B14" s="26">
        <v>10</v>
      </c>
      <c r="C14" s="6"/>
      <c r="D14" s="34">
        <v>0</v>
      </c>
      <c r="E14" s="34"/>
      <c r="F14" s="34"/>
      <c r="G14" s="34"/>
      <c r="H14" s="116">
        <v>-38400</v>
      </c>
      <c r="I14" s="110"/>
      <c r="J14" s="116">
        <f>SUM(D14:H14)</f>
        <v>-38400</v>
      </c>
    </row>
    <row r="15" spans="1:10" ht="21.75" customHeight="1" thickBot="1">
      <c r="A15" s="6" t="s">
        <v>204</v>
      </c>
      <c r="B15" s="6"/>
      <c r="C15" s="6"/>
      <c r="D15" s="36">
        <f>SUM(D10:D14)</f>
        <v>320000</v>
      </c>
      <c r="E15" s="106"/>
      <c r="F15" s="36">
        <f>SUM(F10:F14)</f>
        <v>306706</v>
      </c>
      <c r="G15" s="106"/>
      <c r="H15" s="36">
        <f>SUM(H10:H14)</f>
        <v>112311</v>
      </c>
      <c r="I15" s="106"/>
      <c r="J15" s="36">
        <f>SUM(J10:J14)</f>
        <v>739017</v>
      </c>
    </row>
    <row r="16" spans="1:10" ht="21.75" customHeight="1" thickTop="1">
      <c r="A16" s="6"/>
      <c r="B16" s="6"/>
      <c r="C16" s="6"/>
      <c r="D16" s="107"/>
      <c r="E16" s="106"/>
      <c r="F16" s="106"/>
      <c r="G16" s="106"/>
      <c r="H16" s="107"/>
      <c r="I16" s="106"/>
      <c r="J16" s="107"/>
    </row>
    <row r="17" spans="1:10" ht="21.75" customHeight="1">
      <c r="A17" s="6" t="s">
        <v>88</v>
      </c>
      <c r="B17" s="6"/>
      <c r="C17" s="6"/>
      <c r="D17" s="34">
        <v>320000</v>
      </c>
      <c r="E17" s="99"/>
      <c r="F17" s="99">
        <v>306706</v>
      </c>
      <c r="G17" s="99"/>
      <c r="H17" s="34">
        <v>167732</v>
      </c>
      <c r="I17" s="99"/>
      <c r="J17" s="34">
        <f>SUM(D17:H17)</f>
        <v>794438</v>
      </c>
    </row>
    <row r="18" spans="1:10" ht="21.75" customHeight="1">
      <c r="A18" s="6" t="s">
        <v>229</v>
      </c>
      <c r="B18" s="26">
        <v>5</v>
      </c>
      <c r="C18" s="6"/>
      <c r="D18" s="34">
        <v>0</v>
      </c>
      <c r="E18" s="99"/>
      <c r="F18" s="99">
        <v>0</v>
      </c>
      <c r="G18" s="99"/>
      <c r="H18" s="161">
        <v>-9222</v>
      </c>
      <c r="I18" s="87"/>
      <c r="J18" s="161">
        <f>SUM(D18:H18)</f>
        <v>-9222</v>
      </c>
    </row>
    <row r="19" spans="1:10" ht="21.75" customHeight="1">
      <c r="A19" s="6" t="s">
        <v>22</v>
      </c>
      <c r="B19" s="6"/>
      <c r="C19" s="6"/>
      <c r="D19" s="34">
        <v>0</v>
      </c>
      <c r="E19" s="34"/>
      <c r="F19" s="34">
        <v>0</v>
      </c>
      <c r="G19" s="34"/>
      <c r="H19" s="34">
        <f>'P&amp;L;T'!K22</f>
        <v>91367</v>
      </c>
      <c r="I19" s="99"/>
      <c r="J19" s="34">
        <f>SUM(D19:H19)</f>
        <v>91367</v>
      </c>
    </row>
    <row r="20" spans="1:10" ht="21.75" customHeight="1">
      <c r="A20" s="6" t="s">
        <v>27</v>
      </c>
      <c r="B20" s="26">
        <v>10</v>
      </c>
      <c r="C20" s="6"/>
      <c r="D20" s="34">
        <v>0</v>
      </c>
      <c r="E20" s="34"/>
      <c r="F20" s="34">
        <v>0</v>
      </c>
      <c r="G20" s="34"/>
      <c r="H20" s="116">
        <v>-89600</v>
      </c>
      <c r="I20" s="110"/>
      <c r="J20" s="116">
        <f>SUM(D20:H20)</f>
        <v>-89600</v>
      </c>
    </row>
    <row r="21" spans="1:10" ht="21.75" customHeight="1" thickBot="1">
      <c r="A21" s="6" t="s">
        <v>205</v>
      </c>
      <c r="B21" s="6"/>
      <c r="C21" s="6"/>
      <c r="D21" s="108">
        <f>SUM(D17:D20)</f>
        <v>320000</v>
      </c>
      <c r="E21" s="99"/>
      <c r="F21" s="109">
        <f>SUM(F17:F20)</f>
        <v>306706</v>
      </c>
      <c r="G21" s="99"/>
      <c r="H21" s="108">
        <f>SUM(H17:H20)</f>
        <v>160277</v>
      </c>
      <c r="I21" s="99"/>
      <c r="J21" s="108">
        <f>SUM(J17:J20)</f>
        <v>786983</v>
      </c>
    </row>
    <row r="22" spans="1:10" ht="21.75" customHeight="1" thickTop="1">
      <c r="A22" s="6"/>
      <c r="B22" s="6"/>
      <c r="C22" s="6"/>
      <c r="D22" s="4"/>
      <c r="E22" s="5"/>
      <c r="F22" s="5"/>
      <c r="G22" s="5"/>
      <c r="H22" s="4"/>
      <c r="I22" s="5"/>
      <c r="J22" s="4"/>
    </row>
    <row r="23" spans="1:10" ht="21.75" customHeight="1">
      <c r="A23" s="6"/>
      <c r="B23" s="6"/>
      <c r="C23" s="6"/>
      <c r="D23" s="4"/>
      <c r="E23" s="5"/>
      <c r="F23" s="5"/>
      <c r="G23" s="5"/>
      <c r="H23" s="4"/>
      <c r="I23" s="5"/>
      <c r="J23" s="4"/>
    </row>
    <row r="24" spans="1:10" ht="21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1" ht="21.75" customHeight="1">
      <c r="A25" s="89"/>
      <c r="B25" s="89"/>
      <c r="C25" s="89"/>
      <c r="D25" s="90"/>
      <c r="E25" s="90"/>
      <c r="F25" s="90"/>
      <c r="G25" s="90"/>
      <c r="H25" s="90"/>
      <c r="I25" s="90"/>
      <c r="J25" s="90"/>
      <c r="K25" s="22"/>
    </row>
    <row r="26" spans="1:11" ht="21.75" customHeight="1">
      <c r="A26" s="89"/>
      <c r="B26" s="89"/>
      <c r="C26" s="89"/>
      <c r="D26" s="90"/>
      <c r="E26" s="90"/>
      <c r="F26" s="90"/>
      <c r="G26" s="90"/>
      <c r="H26" s="90"/>
      <c r="I26" s="90"/>
      <c r="J26" s="90"/>
      <c r="K26" s="22"/>
    </row>
    <row r="27" spans="1:11" ht="21.75" customHeight="1">
      <c r="A27" s="89"/>
      <c r="B27" s="89"/>
      <c r="C27" s="89"/>
      <c r="D27" s="90"/>
      <c r="E27" s="90"/>
      <c r="F27" s="90"/>
      <c r="G27" s="90"/>
      <c r="H27" s="90"/>
      <c r="I27" s="90"/>
      <c r="J27" s="90"/>
      <c r="K27" s="22"/>
    </row>
    <row r="28" spans="1:10" ht="21.75" customHeight="1">
      <c r="A28" s="23"/>
      <c r="B28" s="23"/>
      <c r="C28" s="23"/>
      <c r="D28" s="23"/>
      <c r="E28" s="24"/>
      <c r="F28" s="24"/>
      <c r="G28" s="24"/>
      <c r="H28" s="23"/>
      <c r="I28" s="23"/>
      <c r="J28" s="25"/>
    </row>
    <row r="29" spans="1:10" ht="21.75" customHeight="1">
      <c r="A29" s="42"/>
      <c r="B29" s="42"/>
      <c r="C29" s="42"/>
      <c r="D29" s="6"/>
      <c r="E29" s="26"/>
      <c r="F29" s="26"/>
      <c r="G29" s="26"/>
      <c r="H29" s="6"/>
      <c r="J29" s="8"/>
    </row>
    <row r="30" spans="1:10" ht="21.75" customHeight="1">
      <c r="A30" s="6"/>
      <c r="B30" s="6"/>
      <c r="C30" s="6"/>
      <c r="D30" s="27"/>
      <c r="E30" s="27"/>
      <c r="F30" s="27"/>
      <c r="G30" s="27"/>
      <c r="H30" s="27"/>
      <c r="I30" s="27"/>
      <c r="J30" s="27"/>
    </row>
    <row r="31" spans="1:10" s="31" customFormat="1" ht="22.5" customHeight="1">
      <c r="A31" s="28"/>
      <c r="B31" s="28"/>
      <c r="C31" s="28"/>
      <c r="D31" s="3"/>
      <c r="E31" s="29"/>
      <c r="F31" s="29"/>
      <c r="G31" s="29"/>
      <c r="H31" s="30"/>
      <c r="I31" s="29"/>
      <c r="J31" s="30"/>
    </row>
    <row r="32" spans="1:10" s="31" customFormat="1" ht="22.5" customHeight="1">
      <c r="A32" s="28"/>
      <c r="B32" s="28"/>
      <c r="C32" s="28"/>
      <c r="D32" s="3"/>
      <c r="E32" s="29"/>
      <c r="F32" s="29"/>
      <c r="G32" s="29"/>
      <c r="H32" s="30"/>
      <c r="I32" s="29"/>
      <c r="J32" s="30"/>
    </row>
    <row r="33" spans="1:10" s="31" customFormat="1" ht="22.5" customHeight="1">
      <c r="A33" s="28"/>
      <c r="B33" s="28"/>
      <c r="C33" s="28"/>
      <c r="D33" s="3"/>
      <c r="E33" s="29"/>
      <c r="F33" s="29"/>
      <c r="G33" s="29"/>
      <c r="H33" s="30"/>
      <c r="I33" s="29"/>
      <c r="J33" s="30"/>
    </row>
    <row r="34" spans="1:10" ht="21">
      <c r="A34" s="6"/>
      <c r="B34" s="6"/>
      <c r="C34" s="6"/>
      <c r="D34" s="6"/>
      <c r="H34" s="6"/>
      <c r="J34" s="6"/>
    </row>
    <row r="35" spans="1:10" ht="21">
      <c r="A35" s="6"/>
      <c r="B35" s="6"/>
      <c r="C35" s="6"/>
      <c r="D35" s="6"/>
      <c r="H35" s="6"/>
      <c r="J35" s="6"/>
    </row>
    <row r="36" spans="1:10" ht="21">
      <c r="A36" s="6"/>
      <c r="B36" s="6"/>
      <c r="C36" s="6"/>
      <c r="D36" s="6"/>
      <c r="H36" s="6"/>
      <c r="J36" s="6"/>
    </row>
    <row r="37" spans="1:10" ht="21">
      <c r="A37" s="6"/>
      <c r="B37" s="6"/>
      <c r="C37" s="6"/>
      <c r="D37" s="6"/>
      <c r="H37" s="6"/>
      <c r="J37" s="6"/>
    </row>
    <row r="38" spans="1:10" ht="21">
      <c r="A38" s="6"/>
      <c r="B38" s="6"/>
      <c r="C38" s="6"/>
      <c r="D38" s="6"/>
      <c r="H38" s="6"/>
      <c r="J38" s="6"/>
    </row>
    <row r="39" spans="1:10" ht="21">
      <c r="A39" s="6"/>
      <c r="B39" s="6"/>
      <c r="C39" s="6"/>
      <c r="D39" s="6"/>
      <c r="H39" s="6"/>
      <c r="J39" s="6"/>
    </row>
    <row r="40" spans="1:10" ht="21">
      <c r="A40" s="6"/>
      <c r="B40" s="6"/>
      <c r="C40" s="6"/>
      <c r="D40" s="6"/>
      <c r="H40" s="6"/>
      <c r="J40" s="6"/>
    </row>
    <row r="41" spans="1:10" ht="21">
      <c r="A41" s="6"/>
      <c r="B41" s="6"/>
      <c r="C41" s="6"/>
      <c r="D41" s="6"/>
      <c r="H41" s="6"/>
      <c r="J41" s="6"/>
    </row>
    <row r="42" spans="1:10" ht="21">
      <c r="A42" s="6"/>
      <c r="B42" s="6"/>
      <c r="C42" s="6"/>
      <c r="D42" s="6"/>
      <c r="H42" s="6"/>
      <c r="J42" s="6"/>
    </row>
    <row r="43" spans="1:10" ht="21">
      <c r="A43" s="6"/>
      <c r="B43" s="6"/>
      <c r="C43" s="6"/>
      <c r="D43" s="6"/>
      <c r="H43" s="6"/>
      <c r="J43" s="6"/>
    </row>
    <row r="44" spans="1:10" ht="21">
      <c r="A44" s="6"/>
      <c r="B44" s="6"/>
      <c r="C44" s="6"/>
      <c r="D44" s="6"/>
      <c r="H44" s="6"/>
      <c r="J44" s="6"/>
    </row>
    <row r="45" spans="1:10" ht="21">
      <c r="A45" s="6"/>
      <c r="B45" s="6"/>
      <c r="C45" s="6"/>
      <c r="D45" s="6"/>
      <c r="H45" s="6"/>
      <c r="J45" s="6"/>
    </row>
    <row r="46" spans="1:10" ht="21">
      <c r="A46" s="6"/>
      <c r="B46" s="6"/>
      <c r="C46" s="6"/>
      <c r="D46" s="6"/>
      <c r="H46" s="6"/>
      <c r="J46" s="6"/>
    </row>
    <row r="47" spans="1:10" ht="21">
      <c r="A47" s="6"/>
      <c r="B47" s="6"/>
      <c r="C47" s="6"/>
      <c r="D47" s="6"/>
      <c r="H47" s="6"/>
      <c r="J47" s="6"/>
    </row>
    <row r="48" spans="1:10" ht="21">
      <c r="A48" s="6"/>
      <c r="B48" s="6"/>
      <c r="C48" s="6"/>
      <c r="D48" s="6"/>
      <c r="H48" s="6"/>
      <c r="J48" s="6"/>
    </row>
    <row r="49" spans="1:10" ht="21">
      <c r="A49" s="6"/>
      <c r="B49" s="6"/>
      <c r="C49" s="6"/>
      <c r="D49" s="6"/>
      <c r="H49" s="6"/>
      <c r="J49" s="6"/>
    </row>
    <row r="50" spans="1:10" ht="21">
      <c r="A50" s="6"/>
      <c r="B50" s="6"/>
      <c r="C50" s="6"/>
      <c r="D50" s="6"/>
      <c r="H50" s="6"/>
      <c r="J50" s="6"/>
    </row>
    <row r="51" spans="1:10" ht="21">
      <c r="A51" s="6"/>
      <c r="B51" s="6"/>
      <c r="C51" s="6"/>
      <c r="D51" s="6"/>
      <c r="H51" s="6"/>
      <c r="J51" s="6"/>
    </row>
    <row r="52" spans="1:10" ht="21">
      <c r="A52" s="6"/>
      <c r="B52" s="6"/>
      <c r="C52" s="6"/>
      <c r="D52" s="6"/>
      <c r="H52" s="6"/>
      <c r="J52" s="6"/>
    </row>
    <row r="53" spans="1:10" ht="21">
      <c r="A53" s="6"/>
      <c r="B53" s="6"/>
      <c r="C53" s="6"/>
      <c r="D53" s="6"/>
      <c r="H53" s="6"/>
      <c r="J53" s="6"/>
    </row>
    <row r="54" spans="1:10" ht="21">
      <c r="A54" s="6"/>
      <c r="B54" s="6"/>
      <c r="C54" s="6"/>
      <c r="D54" s="6"/>
      <c r="H54" s="6"/>
      <c r="J54" s="6"/>
    </row>
    <row r="55" spans="1:10" ht="21">
      <c r="A55" s="6"/>
      <c r="B55" s="6"/>
      <c r="C55" s="6"/>
      <c r="D55" s="6"/>
      <c r="H55" s="6"/>
      <c r="J55" s="6"/>
    </row>
    <row r="56" spans="1:10" ht="21">
      <c r="A56" s="6"/>
      <c r="B56" s="6"/>
      <c r="C56" s="6"/>
      <c r="D56" s="6"/>
      <c r="H56" s="6"/>
      <c r="J56" s="6"/>
    </row>
    <row r="57" spans="1:10" ht="21">
      <c r="A57" s="6"/>
      <c r="B57" s="6"/>
      <c r="C57" s="6"/>
      <c r="D57" s="6"/>
      <c r="H57" s="6"/>
      <c r="J57" s="6"/>
    </row>
    <row r="58" spans="1:10" ht="21">
      <c r="A58" s="6"/>
      <c r="B58" s="6"/>
      <c r="C58" s="6"/>
      <c r="D58" s="6"/>
      <c r="H58" s="6"/>
      <c r="J58" s="6"/>
    </row>
    <row r="59" spans="1:10" ht="21">
      <c r="A59" s="6"/>
      <c r="B59" s="6"/>
      <c r="C59" s="6"/>
      <c r="D59" s="6"/>
      <c r="H59" s="6"/>
      <c r="J59" s="6"/>
    </row>
    <row r="60" spans="1:10" ht="21">
      <c r="A60" s="6"/>
      <c r="B60" s="6"/>
      <c r="C60" s="6"/>
      <c r="D60" s="6"/>
      <c r="H60" s="6"/>
      <c r="J60" s="6"/>
    </row>
    <row r="61" spans="1:10" ht="21">
      <c r="A61" s="6"/>
      <c r="B61" s="6"/>
      <c r="C61" s="6"/>
      <c r="D61" s="6"/>
      <c r="H61" s="6"/>
      <c r="J61" s="6"/>
    </row>
    <row r="62" spans="1:10" ht="21">
      <c r="A62" s="6"/>
      <c r="B62" s="6"/>
      <c r="C62" s="6"/>
      <c r="D62" s="6"/>
      <c r="H62" s="6"/>
      <c r="J62" s="6"/>
    </row>
    <row r="63" spans="1:10" ht="21">
      <c r="A63" s="6"/>
      <c r="B63" s="6"/>
      <c r="C63" s="6"/>
      <c r="D63" s="6"/>
      <c r="H63" s="6"/>
      <c r="J63" s="6"/>
    </row>
    <row r="64" spans="1:10" ht="21">
      <c r="A64" s="6"/>
      <c r="B64" s="6"/>
      <c r="C64" s="6"/>
      <c r="D64" s="6"/>
      <c r="H64" s="6"/>
      <c r="J64" s="6"/>
    </row>
    <row r="65" spans="1:10" ht="21">
      <c r="A65" s="6"/>
      <c r="B65" s="6"/>
      <c r="C65" s="6"/>
      <c r="D65" s="6"/>
      <c r="H65" s="6"/>
      <c r="J65" s="6"/>
    </row>
    <row r="66" spans="1:10" ht="21">
      <c r="A66" s="6"/>
      <c r="B66" s="6"/>
      <c r="C66" s="6"/>
      <c r="D66" s="6"/>
      <c r="H66" s="6"/>
      <c r="J66" s="6"/>
    </row>
    <row r="67" spans="1:10" ht="21">
      <c r="A67" s="6"/>
      <c r="B67" s="6"/>
      <c r="C67" s="6"/>
      <c r="D67" s="6"/>
      <c r="H67" s="6"/>
      <c r="J67" s="6"/>
    </row>
    <row r="68" spans="1:10" ht="21">
      <c r="A68" s="6"/>
      <c r="B68" s="6"/>
      <c r="C68" s="6"/>
      <c r="D68" s="6"/>
      <c r="H68" s="6"/>
      <c r="J68" s="6"/>
    </row>
    <row r="69" spans="1:10" ht="21">
      <c r="A69" s="6"/>
      <c r="B69" s="6"/>
      <c r="C69" s="6"/>
      <c r="D69" s="6"/>
      <c r="H69" s="6"/>
      <c r="J69" s="6"/>
    </row>
    <row r="70" spans="1:10" ht="21">
      <c r="A70" s="6"/>
      <c r="B70" s="6"/>
      <c r="C70" s="6"/>
      <c r="D70" s="6"/>
      <c r="H70" s="6"/>
      <c r="J70" s="6"/>
    </row>
    <row r="71" spans="1:10" ht="21">
      <c r="A71" s="6"/>
      <c r="B71" s="6"/>
      <c r="C71" s="6"/>
      <c r="D71" s="6"/>
      <c r="H71" s="6"/>
      <c r="J71" s="6"/>
    </row>
    <row r="72" spans="1:10" ht="21">
      <c r="A72" s="6"/>
      <c r="B72" s="6"/>
      <c r="C72" s="6"/>
      <c r="D72" s="6"/>
      <c r="H72" s="6"/>
      <c r="J72" s="6"/>
    </row>
    <row r="73" spans="1:10" ht="21">
      <c r="A73" s="6"/>
      <c r="B73" s="6"/>
      <c r="C73" s="6"/>
      <c r="D73" s="6"/>
      <c r="H73" s="6"/>
      <c r="J73" s="6"/>
    </row>
    <row r="74" spans="1:10" ht="21">
      <c r="A74" s="6"/>
      <c r="B74" s="6"/>
      <c r="C74" s="6"/>
      <c r="D74" s="6"/>
      <c r="H74" s="6"/>
      <c r="J74" s="6"/>
    </row>
    <row r="75" spans="1:10" ht="21">
      <c r="A75" s="6"/>
      <c r="B75" s="6"/>
      <c r="C75" s="6"/>
      <c r="D75" s="6"/>
      <c r="H75" s="6"/>
      <c r="J75" s="6"/>
    </row>
    <row r="76" spans="1:10" ht="21">
      <c r="A76" s="6"/>
      <c r="B76" s="6"/>
      <c r="C76" s="6"/>
      <c r="D76" s="6"/>
      <c r="H76" s="6"/>
      <c r="J76" s="6"/>
    </row>
    <row r="77" spans="1:10" ht="21">
      <c r="A77" s="6"/>
      <c r="B77" s="6"/>
      <c r="C77" s="6"/>
      <c r="D77" s="6"/>
      <c r="H77" s="6"/>
      <c r="J77" s="6"/>
    </row>
    <row r="78" spans="1:10" ht="21">
      <c r="A78" s="6"/>
      <c r="B78" s="6"/>
      <c r="C78" s="6"/>
      <c r="D78" s="6"/>
      <c r="H78" s="6"/>
      <c r="J78" s="6"/>
    </row>
    <row r="79" spans="1:10" ht="21">
      <c r="A79" s="6"/>
      <c r="B79" s="6"/>
      <c r="C79" s="6"/>
      <c r="D79" s="6"/>
      <c r="H79" s="6"/>
      <c r="J79" s="6"/>
    </row>
    <row r="80" spans="1:10" ht="21">
      <c r="A80" s="6"/>
      <c r="B80" s="6"/>
      <c r="C80" s="6"/>
      <c r="D80" s="6"/>
      <c r="H80" s="6"/>
      <c r="J80" s="6"/>
    </row>
    <row r="81" spans="1:10" ht="21">
      <c r="A81" s="6"/>
      <c r="B81" s="6"/>
      <c r="C81" s="6"/>
      <c r="D81" s="6"/>
      <c r="H81" s="6"/>
      <c r="J81" s="6"/>
    </row>
    <row r="82" spans="1:10" ht="21">
      <c r="A82" s="6"/>
      <c r="B82" s="6"/>
      <c r="C82" s="6"/>
      <c r="D82" s="6"/>
      <c r="H82" s="6"/>
      <c r="J82" s="6"/>
    </row>
    <row r="83" spans="1:10" ht="21">
      <c r="A83" s="6"/>
      <c r="B83" s="6"/>
      <c r="C83" s="6"/>
      <c r="D83" s="6"/>
      <c r="H83" s="6"/>
      <c r="J83" s="6"/>
    </row>
    <row r="84" spans="1:10" ht="21">
      <c r="A84" s="6"/>
      <c r="B84" s="6"/>
      <c r="C84" s="6"/>
      <c r="D84" s="6"/>
      <c r="H84" s="6"/>
      <c r="J84" s="6"/>
    </row>
    <row r="85" spans="1:10" ht="21">
      <c r="A85" s="6"/>
      <c r="B85" s="6"/>
      <c r="C85" s="6"/>
      <c r="D85" s="6"/>
      <c r="H85" s="6"/>
      <c r="J85" s="6"/>
    </row>
    <row r="86" spans="1:10" ht="21">
      <c r="A86" s="6"/>
      <c r="B86" s="6"/>
      <c r="C86" s="6"/>
      <c r="D86" s="6"/>
      <c r="H86" s="6"/>
      <c r="J86" s="6"/>
    </row>
    <row r="87" spans="1:10" ht="21">
      <c r="A87" s="6"/>
      <c r="B87" s="6"/>
      <c r="C87" s="6"/>
      <c r="D87" s="6"/>
      <c r="H87" s="6"/>
      <c r="J87" s="6"/>
    </row>
    <row r="88" spans="1:10" ht="21">
      <c r="A88" s="6"/>
      <c r="B88" s="6"/>
      <c r="C88" s="6"/>
      <c r="D88" s="6"/>
      <c r="H88" s="6"/>
      <c r="J88" s="6"/>
    </row>
    <row r="89" spans="1:10" ht="21">
      <c r="A89" s="6"/>
      <c r="B89" s="6"/>
      <c r="C89" s="6"/>
      <c r="D89" s="6"/>
      <c r="H89" s="6"/>
      <c r="J89" s="6"/>
    </row>
    <row r="90" spans="1:10" ht="21">
      <c r="A90" s="6"/>
      <c r="B90" s="6"/>
      <c r="C90" s="6"/>
      <c r="D90" s="6"/>
      <c r="H90" s="6"/>
      <c r="J90" s="6"/>
    </row>
    <row r="91" spans="1:10" ht="21">
      <c r="A91" s="6"/>
      <c r="B91" s="6"/>
      <c r="C91" s="6"/>
      <c r="D91" s="6"/>
      <c r="H91" s="6"/>
      <c r="J91" s="6"/>
    </row>
    <row r="92" spans="1:10" ht="21">
      <c r="A92" s="6"/>
      <c r="B92" s="6"/>
      <c r="C92" s="6"/>
      <c r="D92" s="6"/>
      <c r="H92" s="6"/>
      <c r="J92" s="6"/>
    </row>
    <row r="93" spans="1:10" ht="21">
      <c r="A93" s="6"/>
      <c r="B93" s="6"/>
      <c r="C93" s="6"/>
      <c r="D93" s="6"/>
      <c r="H93" s="6"/>
      <c r="J93" s="6"/>
    </row>
    <row r="94" spans="1:10" ht="21">
      <c r="A94" s="6"/>
      <c r="B94" s="6"/>
      <c r="C94" s="6"/>
      <c r="D94" s="6"/>
      <c r="H94" s="6"/>
      <c r="J94" s="6"/>
    </row>
    <row r="95" spans="1:10" ht="21">
      <c r="A95" s="6"/>
      <c r="B95" s="6"/>
      <c r="C95" s="6"/>
      <c r="D95" s="6"/>
      <c r="H95" s="6"/>
      <c r="J95" s="6"/>
    </row>
    <row r="96" spans="1:10" ht="21">
      <c r="A96" s="6"/>
      <c r="B96" s="6"/>
      <c r="C96" s="6"/>
      <c r="D96" s="6"/>
      <c r="H96" s="6"/>
      <c r="J96" s="6"/>
    </row>
    <row r="97" spans="1:10" ht="21">
      <c r="A97" s="6"/>
      <c r="B97" s="6"/>
      <c r="C97" s="6"/>
      <c r="D97" s="6"/>
      <c r="H97" s="6"/>
      <c r="J97" s="6"/>
    </row>
    <row r="98" spans="1:10" ht="21">
      <c r="A98" s="6"/>
      <c r="B98" s="6"/>
      <c r="C98" s="6"/>
      <c r="D98" s="6"/>
      <c r="H98" s="6"/>
      <c r="J98" s="6"/>
    </row>
    <row r="99" spans="1:10" ht="21">
      <c r="A99" s="6"/>
      <c r="B99" s="6"/>
      <c r="C99" s="6"/>
      <c r="D99" s="6"/>
      <c r="H99" s="6"/>
      <c r="J99" s="6"/>
    </row>
    <row r="100" spans="1:10" ht="21">
      <c r="A100" s="6"/>
      <c r="B100" s="6"/>
      <c r="C100" s="6"/>
      <c r="D100" s="6"/>
      <c r="H100" s="6"/>
      <c r="J100" s="6"/>
    </row>
    <row r="101" spans="1:10" ht="21">
      <c r="A101" s="6"/>
      <c r="B101" s="6"/>
      <c r="C101" s="6"/>
      <c r="D101" s="6"/>
      <c r="H101" s="6"/>
      <c r="J101" s="6"/>
    </row>
    <row r="102" spans="1:10" ht="21">
      <c r="A102" s="6"/>
      <c r="B102" s="6"/>
      <c r="C102" s="6"/>
      <c r="D102" s="6"/>
      <c r="H102" s="6"/>
      <c r="J102" s="6"/>
    </row>
    <row r="103" spans="1:10" ht="21">
      <c r="A103" s="6"/>
      <c r="B103" s="6"/>
      <c r="C103" s="6"/>
      <c r="D103" s="6"/>
      <c r="H103" s="6"/>
      <c r="J103" s="6"/>
    </row>
    <row r="104" spans="1:10" ht="21">
      <c r="A104" s="6"/>
      <c r="B104" s="6"/>
      <c r="C104" s="6"/>
      <c r="D104" s="6"/>
      <c r="H104" s="6"/>
      <c r="J104" s="6"/>
    </row>
    <row r="105" spans="1:10" ht="21">
      <c r="A105" s="6"/>
      <c r="B105" s="6"/>
      <c r="C105" s="6"/>
      <c r="D105" s="6"/>
      <c r="H105" s="6"/>
      <c r="J105" s="6"/>
    </row>
    <row r="106" spans="1:10" ht="21">
      <c r="A106" s="6"/>
      <c r="B106" s="6"/>
      <c r="C106" s="6"/>
      <c r="D106" s="6"/>
      <c r="H106" s="6"/>
      <c r="J106" s="6"/>
    </row>
    <row r="107" spans="1:10" ht="21">
      <c r="A107" s="6"/>
      <c r="B107" s="6"/>
      <c r="C107" s="6"/>
      <c r="D107" s="6"/>
      <c r="H107" s="6"/>
      <c r="J107" s="6"/>
    </row>
    <row r="108" spans="1:10" ht="21">
      <c r="A108" s="6"/>
      <c r="B108" s="6"/>
      <c r="C108" s="6"/>
      <c r="D108" s="6"/>
      <c r="H108" s="6"/>
      <c r="J108" s="6"/>
    </row>
  </sheetData>
  <mergeCells count="4">
    <mergeCell ref="A1:J1"/>
    <mergeCell ref="A2:J2"/>
    <mergeCell ref="A3:J3"/>
    <mergeCell ref="D6:J6"/>
  </mergeCells>
  <printOptions/>
  <pageMargins left="1.0236220472440944" right="0.4330708661417323" top="0.984251968503937" bottom="0.984251968503937" header="0.5118110236220472" footer="0.5118110236220472"/>
  <pageSetup firstPageNumber="5" useFirstPageNumber="1" horizontalDpi="1200" verticalDpi="1200" orientation="portrait" paperSize="9" scale="96" r:id="rId1"/>
  <headerFooter alignWithMargins="0">
    <oddFooter>&amp;L&amp;"Angsana New,Regular"         หมายเหตุประกอบงบการเงินเป็นส่วนหนึ่งของงบการเงินนี้&amp;R&amp;"Angsana New,Regular"&amp;P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22" sqref="D22"/>
    </sheetView>
  </sheetViews>
  <sheetFormatPr defaultColWidth="9.140625" defaultRowHeight="22.5" customHeight="1"/>
  <cols>
    <col min="1" max="1" width="36.140625" style="2" customWidth="1"/>
    <col min="2" max="2" width="8.140625" style="2" customWidth="1"/>
    <col min="3" max="3" width="1.7109375" style="2" customWidth="1"/>
    <col min="4" max="4" width="12.8515625" style="2" customWidth="1"/>
    <col min="5" max="5" width="1.7109375" style="6" customWidth="1"/>
    <col min="6" max="6" width="12.7109375" style="6" customWidth="1"/>
    <col min="7" max="7" width="1.7109375" style="2" customWidth="1"/>
    <col min="8" max="8" width="12.57421875" style="2" customWidth="1"/>
    <col min="9" max="9" width="1.7109375" style="6" customWidth="1"/>
    <col min="10" max="10" width="12.7109375" style="2" customWidth="1"/>
    <col min="11" max="16384" width="9.140625" style="2" customWidth="1"/>
  </cols>
  <sheetData>
    <row r="1" spans="1:10" ht="22.5" customHeight="1">
      <c r="A1" s="168" t="str">
        <f>FS;E!A1:I1</f>
        <v>SINGHA PARATECH PUBLIC COMPANY LIMITED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2.5" customHeight="1">
      <c r="A3" s="169" t="s">
        <v>214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2.5" customHeight="1">
      <c r="A4" s="1"/>
      <c r="B4" s="1"/>
      <c r="C4" s="1"/>
      <c r="D4" s="23"/>
      <c r="E4" s="24"/>
      <c r="F4" s="24"/>
      <c r="G4" s="23"/>
      <c r="H4" s="23"/>
      <c r="I4" s="23"/>
      <c r="J4" s="98" t="s">
        <v>55</v>
      </c>
    </row>
    <row r="5" spans="1:10" ht="22.5" customHeight="1">
      <c r="A5" s="1"/>
      <c r="B5" s="1"/>
      <c r="C5" s="1"/>
      <c r="D5" s="23"/>
      <c r="E5" s="24"/>
      <c r="F5" s="24"/>
      <c r="G5" s="23"/>
      <c r="H5" s="23"/>
      <c r="I5" s="23"/>
      <c r="J5" s="98" t="s">
        <v>56</v>
      </c>
    </row>
    <row r="6" spans="4:10" ht="22.5" customHeight="1">
      <c r="D6" s="170" t="s">
        <v>65</v>
      </c>
      <c r="E6" s="170"/>
      <c r="F6" s="170"/>
      <c r="G6" s="170"/>
      <c r="H6" s="170"/>
      <c r="I6" s="170"/>
      <c r="J6" s="170"/>
    </row>
    <row r="7" spans="1:10" s="31" customFormat="1" ht="22.5" customHeight="1">
      <c r="A7" s="28"/>
      <c r="B7" s="28"/>
      <c r="C7" s="28"/>
      <c r="D7" s="3" t="s">
        <v>66</v>
      </c>
      <c r="E7" s="29"/>
      <c r="F7" s="29" t="s">
        <v>67</v>
      </c>
      <c r="G7" s="30"/>
      <c r="H7" s="30" t="s">
        <v>68</v>
      </c>
      <c r="I7" s="29"/>
      <c r="J7" s="30"/>
    </row>
    <row r="8" spans="1:10" s="31" customFormat="1" ht="22.5" customHeight="1">
      <c r="A8" s="28"/>
      <c r="B8" s="102" t="s">
        <v>44</v>
      </c>
      <c r="C8" s="28"/>
      <c r="D8" s="7" t="s">
        <v>69</v>
      </c>
      <c r="E8" s="29"/>
      <c r="F8" s="105" t="s">
        <v>70</v>
      </c>
      <c r="G8" s="30"/>
      <c r="H8" s="32" t="s">
        <v>71</v>
      </c>
      <c r="I8" s="29"/>
      <c r="J8" s="32" t="s">
        <v>72</v>
      </c>
    </row>
    <row r="9" spans="1:10" s="31" customFormat="1" ht="22.5" customHeight="1">
      <c r="A9" s="28"/>
      <c r="B9" s="28"/>
      <c r="C9" s="28"/>
      <c r="D9" s="3"/>
      <c r="E9" s="29"/>
      <c r="F9" s="29"/>
      <c r="G9" s="30"/>
      <c r="H9" s="30"/>
      <c r="I9" s="29"/>
      <c r="J9" s="30"/>
    </row>
    <row r="10" spans="1:10" ht="22.5" customHeight="1">
      <c r="A10" s="33" t="s">
        <v>75</v>
      </c>
      <c r="B10" s="33"/>
      <c r="C10" s="33"/>
      <c r="D10" s="34">
        <f>'Statement of change;T '!D10</f>
        <v>320000</v>
      </c>
      <c r="E10" s="34"/>
      <c r="F10" s="34">
        <f>'Statement of change;T '!F10</f>
        <v>306706</v>
      </c>
      <c r="G10" s="34"/>
      <c r="H10" s="34">
        <f>'Statement of change;T '!H10</f>
        <v>138156</v>
      </c>
      <c r="I10" s="34"/>
      <c r="J10" s="34">
        <f>'Statement of change;T '!J10</f>
        <v>764862</v>
      </c>
    </row>
    <row r="11" spans="1:10" ht="22.5" customHeight="1">
      <c r="A11" s="33" t="s">
        <v>237</v>
      </c>
      <c r="B11" s="31">
        <v>5</v>
      </c>
      <c r="C11" s="33"/>
      <c r="D11" s="34">
        <v>0</v>
      </c>
      <c r="E11" s="34"/>
      <c r="F11" s="34">
        <v>0</v>
      </c>
      <c r="G11" s="34"/>
      <c r="H11" s="124">
        <v>-9222</v>
      </c>
      <c r="I11" s="124"/>
      <c r="J11" s="124">
        <f>'Statement of change;T '!J11</f>
        <v>-9222</v>
      </c>
    </row>
    <row r="12" spans="1:10" ht="22.5" customHeight="1">
      <c r="A12" s="6" t="s">
        <v>73</v>
      </c>
      <c r="B12" s="6"/>
      <c r="C12" s="6"/>
      <c r="D12" s="34">
        <f>'Statement of change;T '!D12</f>
        <v>0</v>
      </c>
      <c r="E12" s="34"/>
      <c r="F12" s="34">
        <f>'Statement of change;T '!F12</f>
        <v>0</v>
      </c>
      <c r="G12" s="34"/>
      <c r="H12" s="34">
        <f>'Statement of change;T '!H12</f>
        <v>92177</v>
      </c>
      <c r="I12" s="34"/>
      <c r="J12" s="34">
        <f>'Statement of change;T '!J12</f>
        <v>92177</v>
      </c>
    </row>
    <row r="13" spans="1:10" ht="22.5" customHeight="1">
      <c r="A13" s="2" t="s">
        <v>74</v>
      </c>
      <c r="B13" s="31">
        <f>+'Statement of change;T '!B13</f>
        <v>10</v>
      </c>
      <c r="D13" s="34">
        <f>'Statement of change;T '!D13</f>
        <v>0</v>
      </c>
      <c r="E13" s="34"/>
      <c r="F13" s="34">
        <f>'Statement of change;T '!F13</f>
        <v>0</v>
      </c>
      <c r="G13" s="34"/>
      <c r="H13" s="124">
        <f>'Statement of change;T '!H13</f>
        <v>-70400</v>
      </c>
      <c r="I13" s="34"/>
      <c r="J13" s="124">
        <f>'Statement of change;T '!J13</f>
        <v>-70400</v>
      </c>
    </row>
    <row r="14" spans="1:10" ht="22.5" customHeight="1">
      <c r="A14" s="2" t="s">
        <v>216</v>
      </c>
      <c r="B14" s="31">
        <f>+'Statement of change;T '!B14</f>
        <v>10</v>
      </c>
      <c r="D14" s="34">
        <f>'Statement of change;T '!D14</f>
        <v>0</v>
      </c>
      <c r="E14" s="34"/>
      <c r="F14" s="34">
        <f>'Statement of change;T '!F14</f>
        <v>0</v>
      </c>
      <c r="G14" s="34"/>
      <c r="H14" s="124">
        <f>'Statement of change;T '!H14</f>
        <v>-38400</v>
      </c>
      <c r="I14" s="34"/>
      <c r="J14" s="124">
        <f>'Statement of change;T '!J14</f>
        <v>-38400</v>
      </c>
    </row>
    <row r="15" spans="1:10" ht="22.5" customHeight="1" thickBot="1">
      <c r="A15" s="6" t="s">
        <v>215</v>
      </c>
      <c r="B15" s="6"/>
      <c r="C15" s="6"/>
      <c r="D15" s="36">
        <f>SUM(D10:D14)</f>
        <v>320000</v>
      </c>
      <c r="E15" s="123"/>
      <c r="F15" s="36">
        <f>SUM(F10:F14)</f>
        <v>306706</v>
      </c>
      <c r="G15" s="123"/>
      <c r="H15" s="36">
        <f>SUM(H10:H14)</f>
        <v>112311</v>
      </c>
      <c r="I15" s="123"/>
      <c r="J15" s="36">
        <f>SUM(J10:J14)</f>
        <v>739017</v>
      </c>
    </row>
    <row r="16" spans="1:10" ht="22.5" customHeight="1" thickTop="1">
      <c r="A16" s="6"/>
      <c r="B16" s="6"/>
      <c r="C16" s="6"/>
      <c r="D16" s="34"/>
      <c r="E16" s="123"/>
      <c r="F16" s="123"/>
      <c r="G16" s="123"/>
      <c r="H16" s="123"/>
      <c r="I16" s="123"/>
      <c r="J16" s="123"/>
    </row>
    <row r="17" spans="1:10" ht="22.5" customHeight="1">
      <c r="A17" s="33" t="s">
        <v>171</v>
      </c>
      <c r="B17" s="33"/>
      <c r="C17" s="33"/>
      <c r="D17" s="116">
        <f>+'Statement of change;T '!D17</f>
        <v>320000</v>
      </c>
      <c r="E17" s="110"/>
      <c r="F17" s="110">
        <f>+'Statement of change;T '!F17</f>
        <v>306706</v>
      </c>
      <c r="G17" s="110"/>
      <c r="H17" s="143">
        <f>+'Statement of change;T '!H17</f>
        <v>167732</v>
      </c>
      <c r="I17" s="110"/>
      <c r="J17" s="110">
        <f>SUM(D17:H17)</f>
        <v>794438</v>
      </c>
    </row>
    <row r="18" spans="1:10" ht="22.5" customHeight="1">
      <c r="A18" s="33" t="s">
        <v>237</v>
      </c>
      <c r="B18" s="28">
        <v>5</v>
      </c>
      <c r="C18" s="33"/>
      <c r="D18" s="116">
        <v>0</v>
      </c>
      <c r="E18" s="110"/>
      <c r="F18" s="110">
        <v>0</v>
      </c>
      <c r="G18" s="110"/>
      <c r="H18" s="143">
        <v>-9222</v>
      </c>
      <c r="I18" s="110"/>
      <c r="J18" s="110">
        <f>SUM(D18:H18)</f>
        <v>-9222</v>
      </c>
    </row>
    <row r="19" spans="1:10" ht="22.5" customHeight="1">
      <c r="A19" s="6" t="s">
        <v>73</v>
      </c>
      <c r="B19" s="6"/>
      <c r="C19" s="6"/>
      <c r="D19" s="116">
        <f>+'Statement of change;T '!D19</f>
        <v>0</v>
      </c>
      <c r="E19" s="116"/>
      <c r="F19" s="110">
        <f>+'Statement of change;T '!F19</f>
        <v>0</v>
      </c>
      <c r="G19" s="116"/>
      <c r="H19" s="143">
        <f>+'Statement of change;T '!H19</f>
        <v>91367</v>
      </c>
      <c r="I19" s="110"/>
      <c r="J19" s="110">
        <f>SUM(D19:H19)</f>
        <v>91367</v>
      </c>
    </row>
    <row r="20" spans="1:10" ht="22.5" customHeight="1">
      <c r="A20" s="6" t="s">
        <v>74</v>
      </c>
      <c r="B20" s="28">
        <f>+'Statement of change;T '!B20</f>
        <v>10</v>
      </c>
      <c r="C20" s="6"/>
      <c r="D20" s="116">
        <f>+'Statement of change;T '!D20</f>
        <v>0</v>
      </c>
      <c r="E20" s="116"/>
      <c r="F20" s="110">
        <f>+'Statement of change;T '!F20</f>
        <v>0</v>
      </c>
      <c r="G20" s="116"/>
      <c r="H20" s="143">
        <f>+'Statement of change;T '!H20</f>
        <v>-89600</v>
      </c>
      <c r="I20" s="110"/>
      <c r="J20" s="110">
        <f>SUM(D20:H20)</f>
        <v>-89600</v>
      </c>
    </row>
    <row r="21" spans="1:10" ht="22.5" customHeight="1" thickBot="1">
      <c r="A21" s="6" t="s">
        <v>217</v>
      </c>
      <c r="B21" s="6"/>
      <c r="C21" s="6"/>
      <c r="D21" s="144">
        <f>SUM(D17:D20)</f>
        <v>320000</v>
      </c>
      <c r="E21" s="110"/>
      <c r="F21" s="135">
        <f>+F17</f>
        <v>306706</v>
      </c>
      <c r="G21" s="128"/>
      <c r="H21" s="144">
        <f>SUM(H17:H20)</f>
        <v>160277</v>
      </c>
      <c r="I21" s="110"/>
      <c r="J21" s="144">
        <f>SUM(J17:J20)</f>
        <v>786983</v>
      </c>
    </row>
    <row r="22" spans="1:10" ht="22.5" customHeight="1" thickTop="1">
      <c r="A22" s="6"/>
      <c r="B22" s="6"/>
      <c r="C22" s="6"/>
      <c r="D22" s="4"/>
      <c r="E22" s="5"/>
      <c r="F22" s="5"/>
      <c r="G22" s="4"/>
      <c r="H22" s="4"/>
      <c r="I22" s="5"/>
      <c r="J22" s="4"/>
    </row>
    <row r="23" spans="1:10" ht="22.5" customHeight="1">
      <c r="A23" s="6"/>
      <c r="B23" s="6"/>
      <c r="C23" s="6"/>
      <c r="D23" s="4"/>
      <c r="E23" s="5"/>
      <c r="F23" s="5"/>
      <c r="G23" s="4"/>
      <c r="H23" s="4"/>
      <c r="I23" s="5"/>
      <c r="J23" s="4"/>
    </row>
    <row r="24" spans="1:10" ht="22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22.5" customHeight="1">
      <c r="A25" s="89"/>
      <c r="B25" s="89"/>
      <c r="C25" s="89"/>
      <c r="D25" s="90"/>
      <c r="E25" s="90"/>
      <c r="F25" s="90"/>
      <c r="G25" s="90"/>
      <c r="H25" s="90"/>
      <c r="I25" s="90"/>
      <c r="J25" s="90"/>
    </row>
    <row r="26" spans="1:10" ht="22.5" customHeight="1">
      <c r="A26" s="89"/>
      <c r="B26" s="89"/>
      <c r="C26" s="89"/>
      <c r="D26" s="90"/>
      <c r="E26" s="90"/>
      <c r="F26" s="90"/>
      <c r="G26" s="90"/>
      <c r="H26" s="90"/>
      <c r="I26" s="90"/>
      <c r="J26" s="90"/>
    </row>
    <row r="27" spans="1:10" ht="22.5" customHeight="1">
      <c r="A27" s="89"/>
      <c r="B27" s="89"/>
      <c r="C27" s="89"/>
      <c r="D27" s="90"/>
      <c r="E27" s="90"/>
      <c r="F27" s="90"/>
      <c r="G27" s="90"/>
      <c r="H27" s="90"/>
      <c r="I27" s="90"/>
      <c r="J27" s="90"/>
    </row>
    <row r="28" spans="1:10" ht="22.5" customHeight="1">
      <c r="A28" s="23"/>
      <c r="B28" s="23"/>
      <c r="C28" s="23"/>
      <c r="D28" s="23"/>
      <c r="E28" s="24"/>
      <c r="F28" s="24"/>
      <c r="G28" s="23"/>
      <c r="H28" s="23"/>
      <c r="I28" s="23"/>
      <c r="J28" s="25"/>
    </row>
    <row r="29" spans="1:10" ht="22.5" customHeight="1">
      <c r="A29" s="42"/>
      <c r="B29" s="42"/>
      <c r="C29" s="42"/>
      <c r="D29" s="6"/>
      <c r="E29" s="26"/>
      <c r="F29" s="26"/>
      <c r="G29" s="6"/>
      <c r="H29" s="6"/>
      <c r="J29" s="8"/>
    </row>
    <row r="30" spans="1:10" ht="22.5" customHeight="1">
      <c r="A30" s="6"/>
      <c r="B30" s="6"/>
      <c r="C30" s="6"/>
      <c r="D30" s="27"/>
      <c r="E30" s="27"/>
      <c r="F30" s="27"/>
      <c r="G30" s="27"/>
      <c r="H30" s="27"/>
      <c r="I30" s="27"/>
      <c r="J30" s="27"/>
    </row>
    <row r="31" spans="1:10" s="31" customFormat="1" ht="22.5" customHeight="1">
      <c r="A31" s="28"/>
      <c r="B31" s="28"/>
      <c r="C31" s="28"/>
      <c r="D31" s="3"/>
      <c r="E31" s="29"/>
      <c r="F31" s="29"/>
      <c r="G31" s="30"/>
      <c r="H31" s="30"/>
      <c r="I31" s="29"/>
      <c r="J31" s="30"/>
    </row>
    <row r="32" spans="1:10" s="31" customFormat="1" ht="22.5" customHeight="1">
      <c r="A32" s="28"/>
      <c r="B32" s="28"/>
      <c r="C32" s="28"/>
      <c r="D32" s="3"/>
      <c r="E32" s="29"/>
      <c r="F32" s="29"/>
      <c r="G32" s="30"/>
      <c r="H32" s="30"/>
      <c r="I32" s="29"/>
      <c r="J32" s="30"/>
    </row>
    <row r="33" spans="1:10" s="31" customFormat="1" ht="22.5" customHeight="1">
      <c r="A33" s="28"/>
      <c r="B33" s="28"/>
      <c r="C33" s="28"/>
      <c r="D33" s="3"/>
      <c r="E33" s="29"/>
      <c r="F33" s="29"/>
      <c r="G33" s="30"/>
      <c r="H33" s="30"/>
      <c r="I33" s="29"/>
      <c r="J33" s="30"/>
    </row>
    <row r="34" spans="1:10" ht="22.5" customHeight="1">
      <c r="A34" s="33"/>
      <c r="B34" s="33"/>
      <c r="C34" s="33"/>
      <c r="D34" s="34"/>
      <c r="E34" s="34"/>
      <c r="F34" s="34"/>
      <c r="G34" s="34"/>
      <c r="H34" s="123"/>
      <c r="I34" s="123"/>
      <c r="J34" s="123"/>
    </row>
  </sheetData>
  <mergeCells count="4">
    <mergeCell ref="D6:J6"/>
    <mergeCell ref="A2:J2"/>
    <mergeCell ref="A3:J3"/>
    <mergeCell ref="A1:J1"/>
  </mergeCells>
  <printOptions/>
  <pageMargins left="1.1023622047244095" right="0.5511811023622047" top="0.984251968503937" bottom="0.984251968503937" header="0.5118110236220472" footer="0.5118110236220472"/>
  <pageSetup firstPageNumber="5" useFirstPageNumber="1" horizontalDpi="180" verticalDpi="180" orientation="portrait" paperSize="9" scale="90" r:id="rId1"/>
  <headerFooter alignWithMargins="0">
    <oddFooter>&amp;L&amp;"Angsana New,Regular"            The accompanying notes are an integral part of these financial statements.&amp;R&amp;"Angsana New,Regular"&amp;P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workbookViewId="0" topLeftCell="A1">
      <selection activeCell="D22" sqref="D22"/>
    </sheetView>
  </sheetViews>
  <sheetFormatPr defaultColWidth="9.140625" defaultRowHeight="19.5" customHeight="1"/>
  <cols>
    <col min="1" max="3" width="2.7109375" style="2" customWidth="1"/>
    <col min="4" max="4" width="54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9.28125" style="2" customWidth="1"/>
    <col min="9" max="16384" width="9.140625" style="2" customWidth="1"/>
  </cols>
  <sheetData>
    <row r="1" spans="1:7" ht="23.25" customHeight="1">
      <c r="A1" s="162" t="s">
        <v>39</v>
      </c>
      <c r="B1" s="162"/>
      <c r="C1" s="162"/>
      <c r="D1" s="162"/>
      <c r="E1" s="162"/>
      <c r="F1" s="162"/>
      <c r="G1" s="162"/>
    </row>
    <row r="2" spans="1:7" ht="23.25" customHeight="1">
      <c r="A2" s="162" t="s">
        <v>9</v>
      </c>
      <c r="B2" s="162"/>
      <c r="C2" s="162"/>
      <c r="D2" s="162"/>
      <c r="E2" s="162"/>
      <c r="F2" s="162"/>
      <c r="G2" s="162"/>
    </row>
    <row r="3" spans="1:7" ht="23.25" customHeight="1">
      <c r="A3" s="165" t="s">
        <v>207</v>
      </c>
      <c r="B3" s="165"/>
      <c r="C3" s="165"/>
      <c r="D3" s="165"/>
      <c r="E3" s="165"/>
      <c r="F3" s="165"/>
      <c r="G3" s="165"/>
    </row>
    <row r="4" spans="4:7" ht="23.25" customHeight="1">
      <c r="D4" s="84"/>
      <c r="E4" s="84"/>
      <c r="F4" s="84"/>
      <c r="G4" s="115" t="s">
        <v>15</v>
      </c>
    </row>
    <row r="5" spans="4:7" ht="23.25" customHeight="1">
      <c r="D5" s="84"/>
      <c r="E5" s="84"/>
      <c r="F5" s="84"/>
      <c r="G5" s="28" t="s">
        <v>16</v>
      </c>
    </row>
    <row r="6" spans="4:7" ht="23.25" customHeight="1">
      <c r="D6" s="46"/>
      <c r="E6" s="163" t="s">
        <v>19</v>
      </c>
      <c r="F6" s="163"/>
      <c r="G6" s="163"/>
    </row>
    <row r="7" spans="4:7" ht="23.25" customHeight="1">
      <c r="D7" s="53"/>
      <c r="E7" s="7" t="s">
        <v>87</v>
      </c>
      <c r="F7" s="29"/>
      <c r="G7" s="7" t="s">
        <v>30</v>
      </c>
    </row>
    <row r="8" spans="1:7" ht="23.25" customHeight="1">
      <c r="A8" s="2" t="s">
        <v>10</v>
      </c>
      <c r="E8" s="50"/>
      <c r="G8" s="50"/>
    </row>
    <row r="9" spans="2:7" ht="23.25" customHeight="1">
      <c r="B9" s="53" t="s">
        <v>22</v>
      </c>
      <c r="E9" s="126">
        <f>'P&amp;L;T'!K22</f>
        <v>91367</v>
      </c>
      <c r="F9" s="126"/>
      <c r="G9" s="126">
        <f>+'P&amp;L;T'!M22</f>
        <v>92177</v>
      </c>
    </row>
    <row r="10" spans="2:7" ht="23.25" customHeight="1">
      <c r="B10" s="53" t="s">
        <v>123</v>
      </c>
      <c r="E10" s="126"/>
      <c r="F10" s="126"/>
      <c r="G10" s="126"/>
    </row>
    <row r="11" spans="3:7" ht="23.25" customHeight="1">
      <c r="C11" s="53" t="s">
        <v>124</v>
      </c>
      <c r="E11" s="126">
        <v>28583</v>
      </c>
      <c r="F11" s="126"/>
      <c r="G11" s="126">
        <v>16198</v>
      </c>
    </row>
    <row r="12" spans="3:7" ht="23.25" customHeight="1">
      <c r="C12" s="53" t="s">
        <v>125</v>
      </c>
      <c r="E12" s="126">
        <v>8627</v>
      </c>
      <c r="F12" s="126"/>
      <c r="G12" s="126">
        <v>1583</v>
      </c>
    </row>
    <row r="13" spans="3:7" ht="23.25" customHeight="1">
      <c r="C13" s="53" t="s">
        <v>126</v>
      </c>
      <c r="E13" s="126">
        <v>5864</v>
      </c>
      <c r="F13" s="126"/>
      <c r="G13" s="126">
        <v>4568</v>
      </c>
    </row>
    <row r="14" spans="3:10" ht="23.25" customHeight="1">
      <c r="C14" s="53" t="s">
        <v>191</v>
      </c>
      <c r="E14" s="126">
        <v>3341</v>
      </c>
      <c r="F14" s="126"/>
      <c r="G14" s="126">
        <v>6095</v>
      </c>
      <c r="J14" s="66"/>
    </row>
    <row r="15" spans="3:10" ht="23.25" customHeight="1">
      <c r="C15" s="53" t="s">
        <v>127</v>
      </c>
      <c r="E15" s="145">
        <f>SUM(E9:E14)</f>
        <v>137782</v>
      </c>
      <c r="F15" s="110"/>
      <c r="G15" s="146">
        <f>SUM(G9:G14)</f>
        <v>120621</v>
      </c>
      <c r="J15" s="66"/>
    </row>
    <row r="16" spans="2:7" ht="23.25" customHeight="1">
      <c r="B16" s="2" t="s">
        <v>128</v>
      </c>
      <c r="D16" s="46"/>
      <c r="E16" s="126"/>
      <c r="F16" s="126"/>
      <c r="G16" s="126"/>
    </row>
    <row r="17" spans="3:7" ht="23.25" customHeight="1">
      <c r="C17" s="2" t="s">
        <v>129</v>
      </c>
      <c r="D17" s="53"/>
      <c r="E17" s="147">
        <v>-35684</v>
      </c>
      <c r="F17" s="126"/>
      <c r="G17" s="100">
        <v>-72587</v>
      </c>
    </row>
    <row r="18" spans="3:7" ht="23.25" customHeight="1">
      <c r="C18" s="53" t="s">
        <v>92</v>
      </c>
      <c r="E18" s="147">
        <v>-206499</v>
      </c>
      <c r="F18" s="126"/>
      <c r="G18" s="147">
        <v>-98145</v>
      </c>
    </row>
    <row r="19" spans="3:7" ht="23.25" customHeight="1">
      <c r="C19" s="2" t="s">
        <v>93</v>
      </c>
      <c r="D19" s="53"/>
      <c r="E19" s="126">
        <v>397</v>
      </c>
      <c r="F19" s="126"/>
      <c r="G19" s="126">
        <v>-6327</v>
      </c>
    </row>
    <row r="20" spans="3:7" ht="23.25" customHeight="1">
      <c r="C20" s="2" t="s">
        <v>208</v>
      </c>
      <c r="D20" s="53"/>
      <c r="E20" s="126">
        <v>0</v>
      </c>
      <c r="F20" s="126"/>
      <c r="G20" s="126">
        <v>-3748</v>
      </c>
    </row>
    <row r="21" spans="3:7" ht="23.25" customHeight="1">
      <c r="C21" s="2" t="s">
        <v>97</v>
      </c>
      <c r="D21" s="53"/>
      <c r="E21" s="126">
        <v>470</v>
      </c>
      <c r="F21" s="126"/>
      <c r="G21" s="126">
        <v>0</v>
      </c>
    </row>
    <row r="22" spans="2:7" ht="23.25" customHeight="1">
      <c r="B22" s="2" t="s">
        <v>130</v>
      </c>
      <c r="D22" s="53"/>
      <c r="E22" s="126"/>
      <c r="F22" s="126"/>
      <c r="G22" s="126"/>
    </row>
    <row r="23" spans="3:7" ht="23.25" customHeight="1">
      <c r="C23" s="2" t="s">
        <v>100</v>
      </c>
      <c r="D23" s="46"/>
      <c r="E23" s="126">
        <v>24957</v>
      </c>
      <c r="F23" s="126"/>
      <c r="G23" s="126">
        <v>60945</v>
      </c>
    </row>
    <row r="24" spans="3:7" ht="23.25" customHeight="1">
      <c r="C24" s="2" t="s">
        <v>103</v>
      </c>
      <c r="D24" s="46"/>
      <c r="E24" s="126">
        <v>6901</v>
      </c>
      <c r="F24" s="126"/>
      <c r="G24" s="126">
        <v>-528</v>
      </c>
    </row>
    <row r="25" spans="4:8" ht="23.25" customHeight="1">
      <c r="D25" s="53" t="s">
        <v>181</v>
      </c>
      <c r="E25" s="148">
        <f>SUM(E15:E24)</f>
        <v>-71676</v>
      </c>
      <c r="F25" s="110"/>
      <c r="G25" s="148">
        <f>SUM(G15:G24)</f>
        <v>231</v>
      </c>
      <c r="H25" s="86"/>
    </row>
    <row r="26" spans="1:7" ht="23.25" customHeight="1">
      <c r="A26" s="2" t="s">
        <v>11</v>
      </c>
      <c r="E26" s="126"/>
      <c r="F26" s="126"/>
      <c r="G26" s="126"/>
    </row>
    <row r="27" spans="3:7" ht="23.25" customHeight="1">
      <c r="C27" s="53" t="s">
        <v>131</v>
      </c>
      <c r="E27" s="101">
        <v>-59390</v>
      </c>
      <c r="F27" s="126"/>
      <c r="G27" s="100">
        <v>-176659</v>
      </c>
    </row>
    <row r="28" spans="4:7" ht="23.25" customHeight="1">
      <c r="D28" s="53" t="s">
        <v>188</v>
      </c>
      <c r="E28" s="146">
        <f>SUM(E27:E27)</f>
        <v>-59390</v>
      </c>
      <c r="F28" s="110"/>
      <c r="G28" s="146">
        <f>SUM(G27:G27)</f>
        <v>-176659</v>
      </c>
    </row>
    <row r="29" spans="4:7" ht="23.25" customHeight="1">
      <c r="D29" s="46"/>
      <c r="E29" s="87"/>
      <c r="G29" s="87"/>
    </row>
    <row r="30" spans="4:7" ht="23.25" customHeight="1">
      <c r="D30" s="46"/>
      <c r="E30" s="87"/>
      <c r="G30" s="87"/>
    </row>
    <row r="31" spans="4:7" ht="23.25" customHeight="1">
      <c r="D31" s="46"/>
      <c r="E31" s="87"/>
      <c r="G31" s="87"/>
    </row>
    <row r="32" spans="4:7" ht="23.25" customHeight="1">
      <c r="D32" s="46"/>
      <c r="E32" s="87"/>
      <c r="G32" s="87"/>
    </row>
    <row r="33" spans="1:7" ht="23.25" customHeight="1">
      <c r="A33" s="162" t="s">
        <v>39</v>
      </c>
      <c r="B33" s="162"/>
      <c r="C33" s="162"/>
      <c r="D33" s="162"/>
      <c r="E33" s="162"/>
      <c r="F33" s="162"/>
      <c r="G33" s="162"/>
    </row>
    <row r="34" spans="1:7" ht="23.25" customHeight="1">
      <c r="A34" s="162" t="s">
        <v>9</v>
      </c>
      <c r="B34" s="162"/>
      <c r="C34" s="162"/>
      <c r="D34" s="162"/>
      <c r="E34" s="162"/>
      <c r="F34" s="162"/>
      <c r="G34" s="162"/>
    </row>
    <row r="35" spans="1:7" ht="23.25" customHeight="1">
      <c r="A35" s="165" t="str">
        <f>A3</f>
        <v>สำหรับระยะเวลา 9 เดือน สิ้นสุดวันที่ 30 กันยายน 2548 และ 2547</v>
      </c>
      <c r="B35" s="165"/>
      <c r="C35" s="165"/>
      <c r="D35" s="165"/>
      <c r="E35" s="165"/>
      <c r="F35" s="165"/>
      <c r="G35" s="165"/>
    </row>
    <row r="36" spans="4:7" ht="23.25" customHeight="1">
      <c r="D36" s="84"/>
      <c r="E36" s="84"/>
      <c r="F36" s="84"/>
      <c r="G36" s="115" t="s">
        <v>15</v>
      </c>
    </row>
    <row r="37" spans="4:7" ht="23.25" customHeight="1">
      <c r="D37" s="84"/>
      <c r="E37" s="84"/>
      <c r="F37" s="84"/>
      <c r="G37" s="28" t="s">
        <v>16</v>
      </c>
    </row>
    <row r="38" spans="4:7" ht="23.25" customHeight="1">
      <c r="D38" s="46"/>
      <c r="E38" s="163" t="s">
        <v>19</v>
      </c>
      <c r="F38" s="163"/>
      <c r="G38" s="163"/>
    </row>
    <row r="39" spans="4:7" ht="23.25" customHeight="1">
      <c r="D39" s="53"/>
      <c r="E39" s="7" t="s">
        <v>87</v>
      </c>
      <c r="F39" s="29"/>
      <c r="G39" s="7" t="s">
        <v>30</v>
      </c>
    </row>
    <row r="40" ht="23.25" customHeight="1">
      <c r="A40" s="2" t="s">
        <v>12</v>
      </c>
    </row>
    <row r="41" spans="2:7" ht="23.25" customHeight="1">
      <c r="B41" s="53" t="s">
        <v>187</v>
      </c>
      <c r="E41" s="126">
        <v>1422</v>
      </c>
      <c r="F41" s="126"/>
      <c r="G41" s="126">
        <v>-2166</v>
      </c>
    </row>
    <row r="42" spans="2:7" ht="23.25" customHeight="1">
      <c r="B42" s="53" t="s">
        <v>235</v>
      </c>
      <c r="E42" s="149">
        <v>239307</v>
      </c>
      <c r="F42" s="126"/>
      <c r="G42" s="149">
        <v>203364</v>
      </c>
    </row>
    <row r="43" spans="2:7" ht="23.25" customHeight="1">
      <c r="B43" s="53" t="s">
        <v>132</v>
      </c>
      <c r="E43" s="149">
        <v>382735</v>
      </c>
      <c r="F43" s="126"/>
      <c r="G43" s="149">
        <v>133136</v>
      </c>
    </row>
    <row r="44" spans="2:7" ht="23.25" customHeight="1">
      <c r="B44" s="53" t="s">
        <v>133</v>
      </c>
      <c r="E44" s="149">
        <v>-352000</v>
      </c>
      <c r="F44" s="126"/>
      <c r="G44" s="149">
        <v>-22000</v>
      </c>
    </row>
    <row r="45" spans="2:7" ht="23.25" customHeight="1">
      <c r="B45" s="53" t="s">
        <v>222</v>
      </c>
      <c r="E45" s="149">
        <v>50000</v>
      </c>
      <c r="F45" s="126"/>
      <c r="G45" s="149">
        <v>0</v>
      </c>
    </row>
    <row r="46" spans="2:7" ht="23.25" customHeight="1">
      <c r="B46" s="53" t="s">
        <v>134</v>
      </c>
      <c r="E46" s="149">
        <v>-17509</v>
      </c>
      <c r="F46" s="126"/>
      <c r="G46" s="149">
        <v>-13754</v>
      </c>
    </row>
    <row r="47" spans="2:7" ht="23.25" customHeight="1">
      <c r="B47" s="53" t="s">
        <v>135</v>
      </c>
      <c r="E47" s="149">
        <v>-979</v>
      </c>
      <c r="F47" s="126"/>
      <c r="G47" s="149">
        <v>-304</v>
      </c>
    </row>
    <row r="48" spans="2:7" ht="23.25" customHeight="1">
      <c r="B48" s="53" t="s">
        <v>136</v>
      </c>
      <c r="E48" s="149">
        <v>-89600</v>
      </c>
      <c r="F48" s="126"/>
      <c r="G48" s="149">
        <v>-108800</v>
      </c>
    </row>
    <row r="49" spans="4:7" ht="23.25" customHeight="1">
      <c r="D49" s="53" t="s">
        <v>189</v>
      </c>
      <c r="E49" s="146">
        <f>SUM(E41:E48)</f>
        <v>213376</v>
      </c>
      <c r="F49" s="110"/>
      <c r="G49" s="146">
        <f>SUM(G41:G48)</f>
        <v>189476</v>
      </c>
    </row>
    <row r="50" spans="1:7" ht="23.25" customHeight="1">
      <c r="A50" s="2" t="s">
        <v>190</v>
      </c>
      <c r="E50" s="126">
        <f>E25+E28+E49</f>
        <v>82310</v>
      </c>
      <c r="F50" s="110"/>
      <c r="G50" s="126">
        <f>G25+G28+G49</f>
        <v>13048</v>
      </c>
    </row>
    <row r="51" spans="1:7" ht="23.25" customHeight="1">
      <c r="A51" s="2" t="s">
        <v>34</v>
      </c>
      <c r="E51" s="101">
        <v>32806</v>
      </c>
      <c r="F51" s="110"/>
      <c r="G51" s="110">
        <v>71147</v>
      </c>
    </row>
    <row r="52" spans="1:7" ht="23.25" customHeight="1" thickBot="1">
      <c r="A52" s="2" t="s">
        <v>35</v>
      </c>
      <c r="E52" s="135">
        <f>SUM(E50:E51)</f>
        <v>115116</v>
      </c>
      <c r="F52" s="110"/>
      <c r="G52" s="135">
        <f>SUM(G50:G51)</f>
        <v>84195</v>
      </c>
    </row>
    <row r="53" spans="1:7" ht="23.25" customHeight="1" thickTop="1">
      <c r="A53" s="2" t="s">
        <v>36</v>
      </c>
      <c r="E53" s="126"/>
      <c r="F53" s="126"/>
      <c r="G53" s="126"/>
    </row>
    <row r="54" spans="2:8" ht="23.25" customHeight="1">
      <c r="B54" s="53" t="s">
        <v>137</v>
      </c>
      <c r="E54" s="126"/>
      <c r="F54" s="126"/>
      <c r="G54" s="126"/>
      <c r="H54" s="2">
        <f>FS;T!G9</f>
        <v>115116</v>
      </c>
    </row>
    <row r="55" spans="2:8" ht="23.25" customHeight="1">
      <c r="B55" s="53" t="s">
        <v>6</v>
      </c>
      <c r="E55" s="147">
        <v>18100</v>
      </c>
      <c r="F55" s="126"/>
      <c r="G55" s="147">
        <v>7847</v>
      </c>
      <c r="H55" s="151">
        <f>H54-E52</f>
        <v>0</v>
      </c>
    </row>
    <row r="56" spans="4:7" ht="23.25" customHeight="1">
      <c r="D56" s="53"/>
      <c r="E56" s="152"/>
      <c r="G56" s="153"/>
    </row>
    <row r="57" spans="4:7" ht="23.25" customHeight="1">
      <c r="D57" s="46"/>
      <c r="E57" s="152"/>
      <c r="G57" s="154"/>
    </row>
    <row r="58" spans="4:7" ht="23.25" customHeight="1">
      <c r="D58" s="33"/>
      <c r="E58" s="155"/>
      <c r="F58" s="6"/>
      <c r="G58" s="155"/>
    </row>
    <row r="59" spans="4:7" ht="23.25" customHeight="1">
      <c r="D59" s="33"/>
      <c r="E59" s="155"/>
      <c r="F59" s="6"/>
      <c r="G59" s="153"/>
    </row>
    <row r="60" spans="4:7" ht="23.25" customHeight="1">
      <c r="D60" s="33"/>
      <c r="E60" s="35"/>
      <c r="F60" s="6"/>
      <c r="G60" s="153"/>
    </row>
    <row r="61" spans="4:7" ht="23.25" customHeight="1">
      <c r="D61" s="156"/>
      <c r="E61" s="123"/>
      <c r="F61" s="6"/>
      <c r="G61" s="123"/>
    </row>
    <row r="62" spans="4:7" ht="23.25" customHeight="1">
      <c r="D62" s="156"/>
      <c r="E62" s="123"/>
      <c r="F62" s="6"/>
      <c r="G62" s="123"/>
    </row>
    <row r="63" spans="4:7" ht="23.25" customHeight="1">
      <c r="D63" s="6"/>
      <c r="E63" s="6"/>
      <c r="F63" s="6"/>
      <c r="G63" s="6"/>
    </row>
    <row r="64" ht="23.25" customHeight="1"/>
    <row r="65" ht="23.25" customHeight="1"/>
    <row r="66" ht="23.25" customHeight="1"/>
    <row r="67" ht="23.25" customHeight="1"/>
  </sheetData>
  <mergeCells count="8">
    <mergeCell ref="E38:G38"/>
    <mergeCell ref="A34:G34"/>
    <mergeCell ref="A35:G35"/>
    <mergeCell ref="A1:G1"/>
    <mergeCell ref="A2:G2"/>
    <mergeCell ref="A3:G3"/>
    <mergeCell ref="A33:G33"/>
    <mergeCell ref="E6:G6"/>
  </mergeCells>
  <printOptions/>
  <pageMargins left="1.0236220472440944" right="0.5905511811023623" top="0.984251968503937" bottom="0.984251968503937" header="0.5118110236220472" footer="0.5118110236220472"/>
  <pageSetup firstPageNumber="6" useFirstPageNumber="1" horizontalDpi="180" verticalDpi="180" orientation="portrait" paperSize="9" r:id="rId1"/>
  <headerFooter alignWithMargins="0">
    <oddFooter>&amp;L&amp;"Angsana New,Regular"&amp;12         &amp;14    หมายเหตุประกอบงบการเงินเป็นส่วนหนึ่งของงบการเงินนี้&amp;C&amp;"Angsana New,Regular"                     &amp;R&amp;"Angsana New,Regular"&amp;P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22">
      <selection activeCell="D22" sqref="D22"/>
    </sheetView>
  </sheetViews>
  <sheetFormatPr defaultColWidth="9.140625" defaultRowHeight="19.5" customHeight="1"/>
  <cols>
    <col min="1" max="3" width="2.7109375" style="9" customWidth="1"/>
    <col min="4" max="4" width="47.7109375" style="9" customWidth="1"/>
    <col min="5" max="5" width="8.57421875" style="9" customWidth="1"/>
    <col min="6" max="6" width="12.8515625" style="9" customWidth="1"/>
    <col min="7" max="7" width="1.8515625" style="9" customWidth="1"/>
    <col min="8" max="8" width="13.140625" style="9" customWidth="1"/>
    <col min="9" max="9" width="11.140625" style="9" customWidth="1"/>
    <col min="10" max="10" width="9.28125" style="9" customWidth="1"/>
    <col min="11" max="16384" width="9.140625" style="9" customWidth="1"/>
  </cols>
  <sheetData>
    <row r="1" spans="1:8" ht="23.25" customHeight="1">
      <c r="A1" s="162" t="str">
        <f>FS;E!A1:I1</f>
        <v>SINGHA PARATECH PUBLIC COMPANY LIMITED</v>
      </c>
      <c r="B1" s="162"/>
      <c r="C1" s="162"/>
      <c r="D1" s="162"/>
      <c r="E1" s="162"/>
      <c r="F1" s="162"/>
      <c r="G1" s="162"/>
      <c r="H1" s="162"/>
    </row>
    <row r="2" spans="1:8" ht="23.25" customHeight="1">
      <c r="A2" s="162" t="s">
        <v>76</v>
      </c>
      <c r="B2" s="162"/>
      <c r="C2" s="162"/>
      <c r="D2" s="162"/>
      <c r="E2" s="162"/>
      <c r="F2" s="162"/>
      <c r="G2" s="162"/>
      <c r="H2" s="162"/>
    </row>
    <row r="3" spans="1:8" ht="23.25" customHeight="1">
      <c r="A3" s="165" t="str">
        <f>'Statement of change;E'!A3:J3</f>
        <v>FOR THE NINE-MONTH PERIODS ENDED SEPTEMBER 30,2005 AND 2004</v>
      </c>
      <c r="B3" s="165"/>
      <c r="C3" s="165"/>
      <c r="D3" s="165"/>
      <c r="E3" s="165"/>
      <c r="F3" s="165"/>
      <c r="G3" s="165"/>
      <c r="H3" s="165"/>
    </row>
    <row r="4" spans="4:8" ht="23.25" customHeight="1">
      <c r="D4" s="84"/>
      <c r="E4" s="84"/>
      <c r="F4" s="84"/>
      <c r="G4" s="84"/>
      <c r="H4" s="85" t="s">
        <v>55</v>
      </c>
    </row>
    <row r="5" spans="4:8" ht="23.25" customHeight="1">
      <c r="D5" s="84"/>
      <c r="E5" s="84"/>
      <c r="F5" s="84"/>
      <c r="G5" s="84"/>
      <c r="H5" s="28" t="s">
        <v>56</v>
      </c>
    </row>
    <row r="6" spans="4:8" ht="23.25" customHeight="1">
      <c r="D6" s="46"/>
      <c r="E6" s="2"/>
      <c r="F6" s="163" t="s">
        <v>42</v>
      </c>
      <c r="G6" s="163"/>
      <c r="H6" s="163"/>
    </row>
    <row r="7" spans="4:8" ht="23.25" customHeight="1">
      <c r="D7" s="53"/>
      <c r="E7" s="73"/>
      <c r="F7" s="111" t="s">
        <v>89</v>
      </c>
      <c r="G7" s="29"/>
      <c r="H7" s="111" t="s">
        <v>58</v>
      </c>
    </row>
    <row r="8" spans="1:8" ht="23.25" customHeight="1">
      <c r="A8" s="2" t="s">
        <v>77</v>
      </c>
      <c r="E8" s="50"/>
      <c r="F8" s="50"/>
      <c r="G8" s="2"/>
      <c r="H8" s="50"/>
    </row>
    <row r="9" spans="2:8" ht="23.25" customHeight="1">
      <c r="B9" s="53" t="s">
        <v>73</v>
      </c>
      <c r="E9" s="50"/>
      <c r="F9" s="126">
        <f>'P&amp;L;E'!K22</f>
        <v>91367</v>
      </c>
      <c r="G9" s="126"/>
      <c r="H9" s="126">
        <f>+'Cash flow;T'!G9</f>
        <v>92177</v>
      </c>
    </row>
    <row r="10" spans="2:8" ht="23.25" customHeight="1">
      <c r="B10" s="53" t="s">
        <v>172</v>
      </c>
      <c r="E10" s="50"/>
      <c r="F10" s="126"/>
      <c r="G10" s="126"/>
      <c r="H10" s="126"/>
    </row>
    <row r="11" spans="3:8" ht="23.25" customHeight="1">
      <c r="C11" s="53" t="s">
        <v>173</v>
      </c>
      <c r="E11" s="50"/>
      <c r="F11" s="126">
        <f>+'Cash flow;T'!E11</f>
        <v>28583</v>
      </c>
      <c r="G11" s="126"/>
      <c r="H11" s="126">
        <f>+'Cash flow;T'!G11</f>
        <v>16198</v>
      </c>
    </row>
    <row r="12" spans="3:8" ht="23.25" customHeight="1">
      <c r="C12" s="53" t="s">
        <v>174</v>
      </c>
      <c r="E12" s="50"/>
      <c r="F12" s="126">
        <f>+'Cash flow;T'!E12</f>
        <v>8627</v>
      </c>
      <c r="G12" s="126"/>
      <c r="H12" s="126">
        <f>+'Cash flow;T'!G12</f>
        <v>1583</v>
      </c>
    </row>
    <row r="13" spans="3:8" ht="23.25" customHeight="1">
      <c r="C13" s="53" t="s">
        <v>175</v>
      </c>
      <c r="E13" s="50"/>
      <c r="F13" s="126">
        <f>+'Cash flow;T'!E13</f>
        <v>5864</v>
      </c>
      <c r="G13" s="126"/>
      <c r="H13" s="126">
        <f>+'Cash flow;T'!G13</f>
        <v>4568</v>
      </c>
    </row>
    <row r="14" spans="3:12" ht="23.25" customHeight="1">
      <c r="C14" s="53" t="s">
        <v>192</v>
      </c>
      <c r="E14" s="50"/>
      <c r="F14" s="126">
        <f>+'Cash flow;T'!E14</f>
        <v>3341</v>
      </c>
      <c r="G14" s="126"/>
      <c r="H14" s="126">
        <f>+'Cash flow;T'!G14</f>
        <v>6095</v>
      </c>
      <c r="L14" s="38"/>
    </row>
    <row r="15" spans="3:12" ht="23.25" customHeight="1">
      <c r="C15" s="53" t="s">
        <v>176</v>
      </c>
      <c r="E15" s="50"/>
      <c r="F15" s="145">
        <f>SUM(F9:F14)</f>
        <v>137782</v>
      </c>
      <c r="G15" s="110"/>
      <c r="H15" s="146">
        <f>SUM(H9:H14)</f>
        <v>120621</v>
      </c>
      <c r="L15" s="38"/>
    </row>
    <row r="16" spans="2:8" ht="23.25" customHeight="1">
      <c r="B16" s="53" t="s">
        <v>177</v>
      </c>
      <c r="D16" s="46"/>
      <c r="E16" s="86"/>
      <c r="F16" s="126"/>
      <c r="G16" s="126"/>
      <c r="H16" s="126"/>
    </row>
    <row r="17" spans="3:8" ht="23.25" customHeight="1">
      <c r="C17" s="53" t="s">
        <v>178</v>
      </c>
      <c r="D17" s="53"/>
      <c r="E17" s="86"/>
      <c r="F17" s="100">
        <f>+'Cash flow;T'!E17</f>
        <v>-35684</v>
      </c>
      <c r="G17" s="126"/>
      <c r="H17" s="100">
        <f>+'Cash flow;T'!G17</f>
        <v>-72587</v>
      </c>
    </row>
    <row r="18" spans="3:9" ht="23.25" customHeight="1">
      <c r="C18" s="53" t="s">
        <v>140</v>
      </c>
      <c r="D18" s="53"/>
      <c r="E18" s="86"/>
      <c r="F18" s="100">
        <f>+'Cash flow;T'!E18</f>
        <v>-206499</v>
      </c>
      <c r="G18" s="126"/>
      <c r="H18" s="100">
        <f>+'Cash flow;T'!G18</f>
        <v>-98145</v>
      </c>
      <c r="I18" s="15"/>
    </row>
    <row r="19" spans="3:8" ht="23.25" customHeight="1">
      <c r="C19" s="53" t="s">
        <v>141</v>
      </c>
      <c r="D19" s="53"/>
      <c r="E19" s="86"/>
      <c r="F19" s="100">
        <f>+'Cash flow;T'!E19</f>
        <v>397</v>
      </c>
      <c r="G19" s="126"/>
      <c r="H19" s="100">
        <f>+'Cash flow;T'!G19</f>
        <v>-6327</v>
      </c>
    </row>
    <row r="20" spans="3:8" ht="23.25" customHeight="1">
      <c r="C20" s="53" t="s">
        <v>144</v>
      </c>
      <c r="D20" s="53"/>
      <c r="E20" s="86"/>
      <c r="F20" s="100">
        <f>+'Cash flow;T'!E20</f>
        <v>0</v>
      </c>
      <c r="G20" s="126"/>
      <c r="H20" s="100">
        <f>+'Cash flow;T'!G20</f>
        <v>-3748</v>
      </c>
    </row>
    <row r="21" spans="3:8" ht="23.25" customHeight="1">
      <c r="C21" s="53" t="s">
        <v>145</v>
      </c>
      <c r="D21" s="53"/>
      <c r="E21" s="86"/>
      <c r="F21" s="100">
        <f>+'Cash flow;T'!E21</f>
        <v>470</v>
      </c>
      <c r="G21" s="126"/>
      <c r="H21" s="100">
        <f>+'Cash flow;T'!G21</f>
        <v>0</v>
      </c>
    </row>
    <row r="22" spans="2:8" ht="23.25" customHeight="1">
      <c r="B22" s="53" t="s">
        <v>179</v>
      </c>
      <c r="D22" s="53"/>
      <c r="E22" s="86"/>
      <c r="F22" s="100"/>
      <c r="G22" s="126"/>
      <c r="H22" s="100"/>
    </row>
    <row r="23" spans="3:8" ht="23.25" customHeight="1">
      <c r="C23" s="53" t="s">
        <v>148</v>
      </c>
      <c r="D23" s="46"/>
      <c r="E23" s="86"/>
      <c r="F23" s="100">
        <f>+'Cash flow;T'!E23</f>
        <v>24957</v>
      </c>
      <c r="G23" s="126"/>
      <c r="H23" s="100">
        <f>+'Cash flow;T'!G23</f>
        <v>60945</v>
      </c>
    </row>
    <row r="24" spans="3:8" ht="23.25" customHeight="1">
      <c r="C24" s="53" t="s">
        <v>150</v>
      </c>
      <c r="D24" s="46"/>
      <c r="E24" s="86"/>
      <c r="F24" s="100">
        <f>+'Cash flow;T'!E24</f>
        <v>6901</v>
      </c>
      <c r="G24" s="126"/>
      <c r="H24" s="100">
        <f>+'Cash flow;T'!G24</f>
        <v>-528</v>
      </c>
    </row>
    <row r="25" spans="4:10" ht="23.25" customHeight="1">
      <c r="D25" s="53" t="s">
        <v>193</v>
      </c>
      <c r="E25" s="86"/>
      <c r="F25" s="148">
        <f>SUM(F15:F24)</f>
        <v>-71676</v>
      </c>
      <c r="G25" s="110"/>
      <c r="H25" s="148">
        <f>SUM(H15:H24)</f>
        <v>231</v>
      </c>
      <c r="J25" s="15"/>
    </row>
    <row r="26" spans="1:8" ht="23.25" customHeight="1">
      <c r="A26" s="2" t="s">
        <v>78</v>
      </c>
      <c r="E26" s="2"/>
      <c r="F26" s="126"/>
      <c r="G26" s="126"/>
      <c r="H26" s="126"/>
    </row>
    <row r="27" spans="3:8" ht="23.25" customHeight="1">
      <c r="C27" s="53" t="s">
        <v>180</v>
      </c>
      <c r="E27" s="2"/>
      <c r="F27" s="100">
        <f>+'Cash flow;T'!E27</f>
        <v>-59390</v>
      </c>
      <c r="G27" s="126"/>
      <c r="H27" s="100">
        <f>+'Cash flow;T'!G27</f>
        <v>-176659</v>
      </c>
    </row>
    <row r="28" spans="4:8" ht="23.25" customHeight="1">
      <c r="D28" s="53" t="s">
        <v>194</v>
      </c>
      <c r="E28" s="86"/>
      <c r="F28" s="146">
        <f>SUM(F27:F27)</f>
        <v>-59390</v>
      </c>
      <c r="G28" s="110"/>
      <c r="H28" s="146">
        <f>SUM(H27:H27)</f>
        <v>-176659</v>
      </c>
    </row>
    <row r="29" spans="4:8" ht="23.25" customHeight="1">
      <c r="D29" s="46"/>
      <c r="E29" s="86"/>
      <c r="F29" s="87"/>
      <c r="G29" s="2"/>
      <c r="H29" s="87"/>
    </row>
    <row r="30" spans="4:8" ht="23.25" customHeight="1">
      <c r="D30" s="46"/>
      <c r="E30" s="86"/>
      <c r="F30" s="87"/>
      <c r="G30" s="2"/>
      <c r="H30" s="87"/>
    </row>
    <row r="31" spans="4:8" ht="23.25" customHeight="1">
      <c r="D31" s="46"/>
      <c r="E31" s="86"/>
      <c r="F31" s="87"/>
      <c r="G31" s="2"/>
      <c r="H31" s="87"/>
    </row>
    <row r="32" spans="1:8" ht="23.25" customHeight="1">
      <c r="A32" s="162" t="str">
        <f>A1</f>
        <v>SINGHA PARATECH PUBLIC COMPANY LIMITED</v>
      </c>
      <c r="B32" s="162"/>
      <c r="C32" s="162"/>
      <c r="D32" s="162"/>
      <c r="E32" s="162"/>
      <c r="F32" s="162"/>
      <c r="G32" s="162"/>
      <c r="H32" s="162"/>
    </row>
    <row r="33" spans="1:8" ht="23.25" customHeight="1">
      <c r="A33" s="162" t="str">
        <f>A2</f>
        <v>STATEMENTS OF CASH FLOWS</v>
      </c>
      <c r="B33" s="162"/>
      <c r="C33" s="162"/>
      <c r="D33" s="162"/>
      <c r="E33" s="162"/>
      <c r="F33" s="162"/>
      <c r="G33" s="162"/>
      <c r="H33" s="162"/>
    </row>
    <row r="34" spans="1:8" ht="23.25" customHeight="1">
      <c r="A34" s="165" t="str">
        <f>A3</f>
        <v>FOR THE NINE-MONTH PERIODS ENDED SEPTEMBER 30,2005 AND 2004</v>
      </c>
      <c r="B34" s="165"/>
      <c r="C34" s="165"/>
      <c r="D34" s="165"/>
      <c r="E34" s="165"/>
      <c r="F34" s="165"/>
      <c r="G34" s="165"/>
      <c r="H34" s="165"/>
    </row>
    <row r="35" spans="4:8" ht="23.25" customHeight="1">
      <c r="D35" s="84"/>
      <c r="E35" s="84"/>
      <c r="F35" s="84"/>
      <c r="G35" s="84"/>
      <c r="H35" s="85" t="str">
        <f>H4</f>
        <v>"UNAUDITED"</v>
      </c>
    </row>
    <row r="36" spans="4:8" ht="23.25" customHeight="1">
      <c r="D36" s="84"/>
      <c r="E36" s="84"/>
      <c r="F36" s="84"/>
      <c r="G36" s="84"/>
      <c r="H36" s="28" t="s">
        <v>56</v>
      </c>
    </row>
    <row r="37" spans="4:8" ht="23.25" customHeight="1">
      <c r="D37" s="46"/>
      <c r="E37" s="2"/>
      <c r="F37" s="163" t="str">
        <f>F6</f>
        <v>Thousand Baht</v>
      </c>
      <c r="G37" s="163"/>
      <c r="H37" s="163"/>
    </row>
    <row r="38" spans="4:8" ht="23.25" customHeight="1">
      <c r="D38" s="53"/>
      <c r="E38" s="73"/>
      <c r="F38" s="111" t="str">
        <f>F7</f>
        <v>2005</v>
      </c>
      <c r="G38" s="29"/>
      <c r="H38" s="111" t="str">
        <f>H7</f>
        <v>2004</v>
      </c>
    </row>
    <row r="39" spans="1:8" ht="23.25" customHeight="1">
      <c r="A39" s="2" t="s">
        <v>79</v>
      </c>
      <c r="E39" s="2"/>
      <c r="F39" s="2"/>
      <c r="G39" s="2"/>
      <c r="H39" s="2"/>
    </row>
    <row r="40" spans="2:8" ht="23.25" customHeight="1">
      <c r="B40" s="53" t="s">
        <v>195</v>
      </c>
      <c r="E40" s="2"/>
      <c r="F40" s="126">
        <f>+'Cash flow;T'!E41</f>
        <v>1422</v>
      </c>
      <c r="G40" s="126"/>
      <c r="H40" s="126">
        <f>+'Cash flow;T'!G41</f>
        <v>-2166</v>
      </c>
    </row>
    <row r="41" spans="2:8" ht="23.25" customHeight="1">
      <c r="B41" s="53" t="s">
        <v>236</v>
      </c>
      <c r="E41" s="86"/>
      <c r="F41" s="126">
        <f>+'Cash flow;T'!E42</f>
        <v>239307</v>
      </c>
      <c r="G41" s="126"/>
      <c r="H41" s="126">
        <f>+'Cash flow;T'!G42</f>
        <v>203364</v>
      </c>
    </row>
    <row r="42" spans="2:8" ht="23.25" customHeight="1">
      <c r="B42" s="53" t="s">
        <v>220</v>
      </c>
      <c r="E42" s="86"/>
      <c r="F42" s="126">
        <f>+'Cash flow;T'!E43</f>
        <v>382735</v>
      </c>
      <c r="G42" s="126"/>
      <c r="H42" s="126">
        <f>+'Cash flow;T'!G43</f>
        <v>133136</v>
      </c>
    </row>
    <row r="43" spans="2:8" ht="23.25" customHeight="1">
      <c r="B43" s="53" t="s">
        <v>221</v>
      </c>
      <c r="E43" s="86"/>
      <c r="F43" s="126">
        <f>+'Cash flow;T'!E44</f>
        <v>-352000</v>
      </c>
      <c r="G43" s="126"/>
      <c r="H43" s="126">
        <f>+'Cash flow;T'!G44</f>
        <v>-22000</v>
      </c>
    </row>
    <row r="44" spans="2:8" ht="23.25" customHeight="1">
      <c r="B44" s="53" t="s">
        <v>223</v>
      </c>
      <c r="E44" s="86"/>
      <c r="F44" s="126">
        <f>+'Cash flow;T'!E45</f>
        <v>50000</v>
      </c>
      <c r="G44" s="126"/>
      <c r="H44" s="126">
        <f>+'Cash flow;T'!G45</f>
        <v>0</v>
      </c>
    </row>
    <row r="45" spans="2:8" ht="23.25" customHeight="1">
      <c r="B45" s="53" t="s">
        <v>182</v>
      </c>
      <c r="E45" s="86"/>
      <c r="F45" s="126">
        <f>+'Cash flow;T'!E46</f>
        <v>-17509</v>
      </c>
      <c r="G45" s="126"/>
      <c r="H45" s="126">
        <f>+'Cash flow;T'!G46</f>
        <v>-13754</v>
      </c>
    </row>
    <row r="46" spans="2:8" ht="23.25" customHeight="1">
      <c r="B46" s="53" t="s">
        <v>183</v>
      </c>
      <c r="E46" s="86"/>
      <c r="F46" s="126">
        <f>+'Cash flow;T'!E47</f>
        <v>-979</v>
      </c>
      <c r="G46" s="126"/>
      <c r="H46" s="126">
        <f>+'Cash flow;T'!G47</f>
        <v>-304</v>
      </c>
    </row>
    <row r="47" spans="2:8" ht="23.25" customHeight="1">
      <c r="B47" s="53" t="s">
        <v>184</v>
      </c>
      <c r="E47" s="86"/>
      <c r="F47" s="126">
        <f>+'Cash flow;T'!E48</f>
        <v>-89600</v>
      </c>
      <c r="G47" s="126"/>
      <c r="H47" s="126">
        <f>+'Cash flow;T'!G48</f>
        <v>-108800</v>
      </c>
    </row>
    <row r="48" spans="4:8" ht="23.25" customHeight="1">
      <c r="D48" s="53" t="s">
        <v>196</v>
      </c>
      <c r="E48" s="87"/>
      <c r="F48" s="146">
        <f>SUM(F40:F47)</f>
        <v>213376</v>
      </c>
      <c r="G48" s="110"/>
      <c r="H48" s="146">
        <f>SUM(H40:H47)</f>
        <v>189476</v>
      </c>
    </row>
    <row r="49" spans="1:8" ht="23.25" customHeight="1">
      <c r="A49" s="2" t="s">
        <v>197</v>
      </c>
      <c r="E49" s="86"/>
      <c r="F49" s="126">
        <f>F25+F28+F48</f>
        <v>82310</v>
      </c>
      <c r="G49" s="110"/>
      <c r="H49" s="126">
        <f>H25+H48+H28</f>
        <v>13048</v>
      </c>
    </row>
    <row r="50" spans="1:8" ht="23.25" customHeight="1">
      <c r="A50" s="2" t="s">
        <v>80</v>
      </c>
      <c r="E50" s="86"/>
      <c r="F50" s="101">
        <f>'Cash flow;T'!E51</f>
        <v>32806</v>
      </c>
      <c r="G50" s="110"/>
      <c r="H50" s="110">
        <f>'Cash flow;T'!G51</f>
        <v>71147</v>
      </c>
    </row>
    <row r="51" spans="1:8" ht="23.25" customHeight="1" thickBot="1">
      <c r="A51" s="2" t="s">
        <v>81</v>
      </c>
      <c r="E51" s="86"/>
      <c r="F51" s="135">
        <f>SUM(F49:F50)</f>
        <v>115116</v>
      </c>
      <c r="G51" s="110"/>
      <c r="H51" s="135">
        <f>SUM(H49:H50)</f>
        <v>84195</v>
      </c>
    </row>
    <row r="52" spans="1:8" ht="23.25" customHeight="1" thickTop="1">
      <c r="A52" s="2" t="s">
        <v>82</v>
      </c>
      <c r="E52" s="2"/>
      <c r="F52" s="126"/>
      <c r="G52" s="126"/>
      <c r="H52" s="126"/>
    </row>
    <row r="53" spans="2:8" ht="23.25" customHeight="1">
      <c r="B53" s="53" t="s">
        <v>185</v>
      </c>
      <c r="E53" s="86"/>
      <c r="F53" s="126"/>
      <c r="G53" s="126"/>
      <c r="H53" s="126"/>
    </row>
    <row r="54" spans="2:8" ht="23.25" customHeight="1">
      <c r="B54" s="53" t="s">
        <v>186</v>
      </c>
      <c r="E54" s="86"/>
      <c r="F54" s="147">
        <f>+'Cash flow;T'!E55</f>
        <v>18100</v>
      </c>
      <c r="G54" s="126"/>
      <c r="H54" s="147">
        <f>+'Cash flow;T'!G55</f>
        <v>7847</v>
      </c>
    </row>
    <row r="55" spans="4:8" ht="23.25" customHeight="1">
      <c r="D55" s="12"/>
      <c r="E55" s="15"/>
      <c r="F55" s="16"/>
      <c r="H55" s="41"/>
    </row>
    <row r="56" spans="4:8" ht="23.25" customHeight="1">
      <c r="D56" s="10"/>
      <c r="E56" s="15"/>
      <c r="F56" s="16"/>
      <c r="H56" s="19"/>
    </row>
    <row r="57" spans="4:8" ht="23.25" customHeight="1">
      <c r="D57" s="13"/>
      <c r="E57" s="18"/>
      <c r="F57" s="17"/>
      <c r="G57" s="14"/>
      <c r="H57" s="17"/>
    </row>
    <row r="58" spans="4:8" ht="23.25" customHeight="1">
      <c r="D58" s="13"/>
      <c r="E58" s="18"/>
      <c r="F58" s="17"/>
      <c r="G58" s="14"/>
      <c r="H58" s="41"/>
    </row>
    <row r="59" spans="4:8" ht="23.25" customHeight="1">
      <c r="D59" s="13"/>
      <c r="E59" s="18"/>
      <c r="F59" s="43"/>
      <c r="G59" s="14"/>
      <c r="H59" s="41"/>
    </row>
    <row r="60" spans="4:8" ht="23.25" customHeight="1">
      <c r="D60" s="39"/>
      <c r="E60" s="14"/>
      <c r="F60" s="40"/>
      <c r="G60" s="14"/>
      <c r="H60" s="40"/>
    </row>
    <row r="61" spans="4:8" ht="23.25" customHeight="1">
      <c r="D61" s="39"/>
      <c r="E61" s="14"/>
      <c r="F61" s="40"/>
      <c r="G61" s="14"/>
      <c r="H61" s="40"/>
    </row>
    <row r="62" spans="4:8" ht="23.25" customHeight="1">
      <c r="D62" s="14"/>
      <c r="E62" s="14"/>
      <c r="F62" s="14"/>
      <c r="G62" s="14"/>
      <c r="H62" s="14"/>
    </row>
    <row r="63" ht="23.25" customHeight="1"/>
    <row r="64" ht="23.25" customHeight="1"/>
    <row r="65" ht="23.25" customHeight="1"/>
  </sheetData>
  <mergeCells count="8">
    <mergeCell ref="F37:H37"/>
    <mergeCell ref="A33:H33"/>
    <mergeCell ref="A34:H34"/>
    <mergeCell ref="A1:H1"/>
    <mergeCell ref="A2:H2"/>
    <mergeCell ref="A3:H3"/>
    <mergeCell ref="A32:H32"/>
    <mergeCell ref="F6:H6"/>
  </mergeCells>
  <printOptions/>
  <pageMargins left="1.0236220472440944" right="0.5905511811023623" top="0.984251968503937" bottom="0.984251968503937" header="0.5118110236220472" footer="0.5118110236220472"/>
  <pageSetup firstPageNumber="6" useFirstPageNumber="1" horizontalDpi="180" verticalDpi="180" orientation="portrait" paperSize="9" r:id="rId1"/>
  <headerFooter alignWithMargins="0">
    <oddFooter>&amp;L&amp;"Angsana New,Regular"         The accompanying notes are an integral part of these financial statements. &amp;C&amp;"Angsana New,Regular"                         &amp;R&amp;"Angsana New,Regular"&amp;P</oddFoot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Thai Naval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Narade Pechnin</dc:creator>
  <cp:keywords/>
  <dc:description/>
  <cp:lastModifiedBy>SINGHA</cp:lastModifiedBy>
  <cp:lastPrinted>2005-11-10T17:14:40Z</cp:lastPrinted>
  <dcterms:created xsi:type="dcterms:W3CDTF">2003-04-22T14:06:57Z</dcterms:created>
  <dcterms:modified xsi:type="dcterms:W3CDTF">2005-11-10T15:30:19Z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