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930" tabRatio="835" activeTab="2"/>
  </bookViews>
  <sheets>
    <sheet name="FS;T" sheetId="1" r:id="rId1"/>
    <sheet name="Statement of change;T" sheetId="2" r:id="rId2"/>
    <sheet name="Cash flow;T" sheetId="3" r:id="rId3"/>
  </sheets>
  <definedNames>
    <definedName name="_xlnm.Print_Area" localSheetId="2">'Cash flow;T'!$A$1:$E$68</definedName>
    <definedName name="_xlnm.Print_Area" localSheetId="0">'FS;T'!$A$1:$L$94</definedName>
    <definedName name="_xlnm.Print_Area" localSheetId="1">'Statement of change;T'!$A$1:$H$25</definedName>
  </definedNames>
  <calcPr fullCalcOnLoad="1" refMode="R1C1"/>
</workbook>
</file>

<file path=xl/sharedStrings.xml><?xml version="1.0" encoding="utf-8"?>
<sst xmlns="http://schemas.openxmlformats.org/spreadsheetml/2006/main" count="162" uniqueCount="119">
  <si>
    <t>สินทรัพย์</t>
  </si>
  <si>
    <t>สินทรัพย์หมุนเวียน</t>
  </si>
  <si>
    <t>ทุนเรือนหุ้น</t>
  </si>
  <si>
    <t>งบกำไรขาดทุน</t>
  </si>
  <si>
    <t>งบดุล</t>
  </si>
  <si>
    <t>หนี้สินหมุนเวียน</t>
  </si>
  <si>
    <t>ดอกเบี้ยจ่าย</t>
  </si>
  <si>
    <t>2546</t>
  </si>
  <si>
    <t>2545</t>
  </si>
  <si>
    <t xml:space="preserve">   สินทรัพย์หมุนเวียนอื่น</t>
  </si>
  <si>
    <t xml:space="preserve">            รวมสินทรัพย์หมุนเวียน</t>
  </si>
  <si>
    <t>สินทรัพย์ไม่หมุนเวียน</t>
  </si>
  <si>
    <t xml:space="preserve">   สินทรัพย์ไม่หมุนเวียนอื่น</t>
  </si>
  <si>
    <t xml:space="preserve">            รวมสินทรัพย์ไม่หมุนเวียน</t>
  </si>
  <si>
    <t xml:space="preserve">             รวมสินทรัพย์</t>
  </si>
  <si>
    <t xml:space="preserve">   หนี้สินหมุนเวียนอื่น</t>
  </si>
  <si>
    <t xml:space="preserve">            รวมหนี้สินหมุนเวียน</t>
  </si>
  <si>
    <t>หนี้สินไม่หมุนเวียน</t>
  </si>
  <si>
    <t xml:space="preserve">            รวมหนี้สิน</t>
  </si>
  <si>
    <t xml:space="preserve">   รายได้จากการขาย</t>
  </si>
  <si>
    <t xml:space="preserve">   รายได้อื่น</t>
  </si>
  <si>
    <t xml:space="preserve">            รวมรายได้</t>
  </si>
  <si>
    <t xml:space="preserve">   ต้นทุนขาย</t>
  </si>
  <si>
    <t xml:space="preserve">   ค่าใช้จ่ายในการขายและบริหาร </t>
  </si>
  <si>
    <t xml:space="preserve">             รวมค่าใช้จ่าย</t>
  </si>
  <si>
    <t>งบกระแสเงินสด</t>
  </si>
  <si>
    <t>กระแสเงินสดจากกิจกรรมดำเนินงาน</t>
  </si>
  <si>
    <t xml:space="preserve">   ปรับกระทบขาดทุนสุทธิเป็นเงินสดรับ(จ่าย)สุทธิจากกิจกรรมดำเนินงาน</t>
  </si>
  <si>
    <t xml:space="preserve">   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</si>
  <si>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</si>
  <si>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</si>
  <si>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 xml:space="preserve">   เงินสดจ่ายในระหว่างงวด</t>
  </si>
  <si>
    <t>รวม</t>
  </si>
  <si>
    <t>ที่ออกและชำระแล้ว</t>
  </si>
  <si>
    <t xml:space="preserve">   เจ้าหนี้การค้า</t>
  </si>
  <si>
    <t>"ยังไม่ได้ตรวจสอบ"</t>
  </si>
  <si>
    <t>"สอบทานแล้ว"</t>
  </si>
  <si>
    <t>"ตรวจสอบแล้ว"</t>
  </si>
  <si>
    <t>จำนวนหุ้นสามัญถัวเฉลี่ยถ่วงน้ำหนัก</t>
  </si>
  <si>
    <t>แ</t>
  </si>
  <si>
    <t>บริษัท สิงห์พาราเทค จำกัด</t>
  </si>
  <si>
    <t>พันบาท</t>
  </si>
  <si>
    <t>31 ธันวาคม 2545</t>
  </si>
  <si>
    <t xml:space="preserve">   เงินสดและเงินฝากสถาบันการเงิน</t>
  </si>
  <si>
    <t xml:space="preserve">   สินค้าคงเหลือ</t>
  </si>
  <si>
    <t>ส่วนของผู้ถือหุ้น</t>
  </si>
  <si>
    <t xml:space="preserve">      ทุนจดทะเบียน - หุ้นสามัญ 2,200,000 หุ้น มูลค่าหุ้นละ 100 บาท</t>
  </si>
  <si>
    <t xml:space="preserve">      ทุนที่ออก-หุ้นสามัญ 2,200,000 หุ้น ชำระเต็มมูลค่าแล้ว</t>
  </si>
  <si>
    <t xml:space="preserve">            รวมส่วนของผู้ถือหุ้น</t>
  </si>
  <si>
    <t xml:space="preserve">            รวมหนี้สินและส่วนของผู้ถือหุ้น</t>
  </si>
  <si>
    <t xml:space="preserve">รายได้ </t>
  </si>
  <si>
    <t xml:space="preserve">   กำไรจากอัตราแลกเปลี่ยน</t>
  </si>
  <si>
    <t>ค่าใช้จ่าย</t>
  </si>
  <si>
    <t>กำไรก่อนดอกเบี้ยจ่าย</t>
  </si>
  <si>
    <t>กำไรสุทธิ</t>
  </si>
  <si>
    <t>งบแสดงการเปลี่ยนแปลงส่วนของผู้ถือหุ้น</t>
  </si>
  <si>
    <t>กำไรสะสม</t>
  </si>
  <si>
    <t>"ยังไม่ได้สอบทาน"</t>
  </si>
  <si>
    <t>กำไรต่อหุ้นขั้นพื้นฐาน (บาท)</t>
  </si>
  <si>
    <t>พันบาท ("สอบทานแล้ว")</t>
  </si>
  <si>
    <t>พันบาท ("ยังไม่ได้สอบทาน")</t>
  </si>
  <si>
    <t xml:space="preserve">   กำไรสุทธิ</t>
  </si>
  <si>
    <t xml:space="preserve">      ค่าเสื่อมราคา</t>
  </si>
  <si>
    <t xml:space="preserve">      หนี้สูญและค่าเผื่อหนี้สงสัยจะสูญ</t>
  </si>
  <si>
    <t xml:space="preserve">      กำไรจากการดำเนินงานก่อนการเปลี่ยนแปลงในสินทรัพย์และหนี้สินดำเนินงาน</t>
  </si>
  <si>
    <t xml:space="preserve">      สินค้าคงเหลือเพิ่มขึ้น</t>
  </si>
  <si>
    <t xml:space="preserve">      สินทรัพย์หมุนเวียนอื่นเพิ่มขึ้น</t>
  </si>
  <si>
    <t xml:space="preserve">      หนี้สินหมุนเวียนอื่นเพิ่มขึ้น</t>
  </si>
  <si>
    <t xml:space="preserve">            เงินสดสุทธิจากกิจกรรมดำเนินงาน</t>
  </si>
  <si>
    <t xml:space="preserve">     ซื้อสินทรัพย์ถาวร</t>
  </si>
  <si>
    <t xml:space="preserve">   เงินกู้ยืมระยะสั้นจากธนาคารเพิ่มขึ้น</t>
  </si>
  <si>
    <t xml:space="preserve">   ชำระคืนเงินกู้ยืมระยะยาวจากธนาคาร</t>
  </si>
  <si>
    <t>ข้อมูลกระแสเงินสดเปิดเผยเพิ่มเติม</t>
  </si>
  <si>
    <t xml:space="preserve">       จัดสรรเป็นสำรองตามกฎหมาย </t>
  </si>
  <si>
    <t>ระยะเวลา 3 เดือน</t>
  </si>
  <si>
    <t xml:space="preserve">  เพิ่มขึ้น</t>
  </si>
  <si>
    <t>(ลดลง)</t>
  </si>
  <si>
    <t>-</t>
  </si>
  <si>
    <t xml:space="preserve">   จ่ายเงินปันผล</t>
  </si>
  <si>
    <t xml:space="preserve">            เงินสดสุทธิได้มา(ใช้ไป)จากกิจกรรมจัดหาเงิน</t>
  </si>
  <si>
    <t xml:space="preserve">      ลูกหนี้การค้า(เพิ่มขึ้น)ลดลง</t>
  </si>
  <si>
    <t xml:space="preserve">            เงินสดสุทธิได้มา(ใช้ไป)จากกิจกรรมลงทุน</t>
  </si>
  <si>
    <t xml:space="preserve">     เงินให้กู้ยืมระยะสั้นแก่บุคคลที่เกี่ยวข้องกันเพิ่มขึ้น</t>
  </si>
  <si>
    <t xml:space="preserve">     รับชำระคืนเงินให้กู้ยืมระยะสั้นแก่บุคคลที่เกี่ยวข้องกัน</t>
  </si>
  <si>
    <t xml:space="preserve">   เงินเบิกเกินบัญชีธนาคารเพิ่มขึ้น(ลดลง)</t>
  </si>
  <si>
    <t xml:space="preserve">   ชำระคืนเงินกู้ยืมระยะสั้นจากกิจการที่เกี่ยวข้องกัน</t>
  </si>
  <si>
    <t xml:space="preserve">      เจ้าหนี้การค้าเพิ่มขึ้น(ลดลง)</t>
  </si>
  <si>
    <t xml:space="preserve">   ลูกหนี้การค้า - สุทธิ   (หมายเหตุ 6)</t>
  </si>
  <si>
    <t xml:space="preserve">   เงินให้กู้ยืมระยะสั้นแก่บุคคลที่เกี่ยวข้องกัน  (หมายเหตุ 5)</t>
  </si>
  <si>
    <t xml:space="preserve">   เงินเบิกเกินบัญชีและเงินกู้ยืมระยะสั้นจากสถาบันการเงิน  (หมายเหตุ 7)</t>
  </si>
  <si>
    <t xml:space="preserve">   ที่ดิน อาคาร และอุปกรณ์ - สุทธิ   (หมายเหตุ 4 และ 7)</t>
  </si>
  <si>
    <t xml:space="preserve">   เงินกู้ยืมระยะยาวอื่น  (หมายเหตุ 7 และ 8)</t>
  </si>
  <si>
    <t xml:space="preserve">   เงินกู้ยืมระยะยาวที่ถึงกำหนดชำระภายในหนึ่งปี   (หมายเหตุ 7 และ 8)</t>
  </si>
  <si>
    <t xml:space="preserve">   ทุนเรือนหุ้น  (หมายเหตุ 9)</t>
  </si>
  <si>
    <t>ยอดคงเหลือต้นงวด ณ 1 มกราคม 2545  (หมายเหตุ 4)</t>
  </si>
  <si>
    <t xml:space="preserve">       ยังไม่ได้จัดสรร</t>
  </si>
  <si>
    <t xml:space="preserve">    ดอกเบี้ยจ่าย</t>
  </si>
  <si>
    <t xml:space="preserve">      กำไรจากอัตราแลกเปลี่ยนที่ยังไม่เกิดขึ้นจริง-สุทธิ</t>
  </si>
  <si>
    <t>ยอดคงเหลือต้นงวด ณ 1 มกราคม 2546</t>
  </si>
  <si>
    <t>หนี้สินและส่วนของผู้ถือหุ้น</t>
  </si>
  <si>
    <t>ณ วันที่ 30 กันยายน 2546 และวันที่ 31 ธันวาคม 2545</t>
  </si>
  <si>
    <t xml:space="preserve"> 30 กันยายน 2546</t>
  </si>
  <si>
    <t>สำหรับระยะเวลา 3 เดือนและ 9 เดือน สิ้นสุดวันที่ 30 กันยายน 2546 และ 2545</t>
  </si>
  <si>
    <t>สิ้นสุด 30 กันยายน</t>
  </si>
  <si>
    <t>ระยะเวลา 9 เดือน</t>
  </si>
  <si>
    <t xml:space="preserve">สำหรับระยะเวลา 9 เดือนสิ้นสุดวันที่  30 กันยายน 2546 และ 2545 </t>
  </si>
  <si>
    <t>ยอดคงเหลือปลายงวด ณ 30 กันยายน 2545</t>
  </si>
  <si>
    <t>ยอดคงเหลือปลายงวด ณ 30 กันยายน 2546</t>
  </si>
  <si>
    <t>สำหรับระยะเวลา 9 เดือน สิ้นสุดวันที่ 30 กันยายน 2546 และ 2545</t>
  </si>
  <si>
    <t xml:space="preserve">   กำไรสะสม   (หมายเหตุ 14)</t>
  </si>
  <si>
    <t>เงินปันผลระหว่างกาล  (หมายเหตุ 14)</t>
  </si>
  <si>
    <t>เงินปันผล  (หมายเหตุ 14)</t>
  </si>
  <si>
    <t xml:space="preserve">   เงินปันผลค้างจ่าย</t>
  </si>
  <si>
    <t>หุ้นสามัญ  (หมายเหตุ 9)</t>
  </si>
  <si>
    <t xml:space="preserve">      สินทรัพย์อื่นเพิ่มขึ้น</t>
  </si>
  <si>
    <t>เงินสดและรายการเทียบเท่าเงินสดเพิ่มขึ้นสุทธิ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</si>
  <si>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</si>
  <si>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</si>
  <si>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 xml:space="preserve">   เงินกู้ยืมระยะสั้นจากกิจการที่เกี่ยวข้องกันเพิ่มขึ้น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</si>
</sst>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\ \ด\ด\ด\ด\ \b\b\b\b"/>
    <numFmt numFmtId="200" formatCode="#,##0.00;[Red]\(#,##0.00\)"/>
    <numFmt numFmtId="201" formatCode="0.0"/>
    <numFmt numFmtId="202" formatCode="0.000"/>
    <numFmt numFmtId="203" formatCode="#,##0.00_ ;\-#,##0.00\ "/>
    <numFmt numFmtId="204" formatCode="_(&quot;฿&quot;* #,##0.00_);_(&quot;฿&quot;* \(#,##0.00\);_(&quot;฿&quot;* &quot;-&quot;??_);_(@_)"/>
    <numFmt numFmtId="205" formatCode="00000"/>
    <numFmt numFmtId="206" formatCode="d\ \ด\ด\ด\ \b\b\b\b"/>
    <numFmt numFmtId="207" formatCode="#,##0\ ;\(#,##0\)"/>
    <numFmt numFmtId="208" formatCode="#,##0.00\ ;\(#,##0.00\)"/>
    <numFmt numFmtId="209" formatCode="#,##0;\(#,##0\)"/>
    <numFmt numFmtId="210" formatCode="#,##0.00\ ;\(#,##0.00\);\-\ "/>
    <numFmt numFmtId="211" formatCode="#,##0.0\ ;\(#,##0.0\)"/>
    <numFmt numFmtId="212" formatCode="#,##0;"/>
    <numFmt numFmtId="213" formatCode="#,"/>
    <numFmt numFmtId="214" formatCode="#,###"/>
    <numFmt numFmtId="215" formatCode="#,##0.00;\-#,"/>
    <numFmt numFmtId="216" formatCode="#,###\-\ ;\(#,###\-\)"/>
    <numFmt numFmtId="217" formatCode="_-* #,##0_-;\-* #,##0_-;_-* &quot;-&quot;??_-;_-@_-"/>
    <numFmt numFmtId="218" formatCode="_-* #,##0.000_-;\-* #,##0.000_-;_-* &quot;-&quot;??_-;_-@_-"/>
    <numFmt numFmtId="219" formatCode="_-* #,##0.0_-;\-* #,##0.0_-;_-* &quot;-&quot;??_-;_-@_-"/>
    <numFmt numFmtId="220" formatCode="_(* #,##0.00_);_(* \(#,##0.00\);_(&quot;฿&quot;* &quot;-&quot;??_);_(@_)"/>
    <numFmt numFmtId="221" formatCode="_(* #,##0.0_);_(* \(#,##0.0\);_(* &quot;-&quot;_);_(@_)"/>
    <numFmt numFmtId="222" formatCode="_(* #,##0.00_);_(* \(#,##0.00\);_(* &quot;-&quot;_);_(@_)"/>
    <numFmt numFmtId="223" formatCode="_(* #,##0.0_);_(* \(#,##0.0\);_(* &quot;-&quot;??_);_(@_)"/>
    <numFmt numFmtId="224" formatCode="_(* #,##0_);_(* \(#,##0\);_(* &quot;-&quot;??_);_(@_)"/>
    <numFmt numFmtId="225" formatCode="_-* #,##0.0_-;\-* #,##0.0_-;_-* &quot;-&quot;?_-;_-@_-"/>
    <numFmt numFmtId="226" formatCode="_-* #,##0_-;\-* #,##0_-;_-* &quot;-&quot;?_-;_-@_-"/>
    <numFmt numFmtId="227" formatCode="#,##0.0\ ;\(#,##0.0\);\-\ "/>
    <numFmt numFmtId="228" formatCode="#,##0\ ;\(#,##0\);\-\ "/>
  </numFmts>
  <fonts count="6">
    <font>
      <sz val="14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53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207" fontId="1" fillId="0" borderId="0" xfId="0" applyNumberFormat="1" applyFont="1" applyFill="1" applyBorder="1" applyAlignment="1">
      <alignment horizontal="right"/>
    </xf>
    <xf numFmtId="20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37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16" fontId="2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2" fontId="2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43" fontId="2" fillId="0" borderId="0" xfId="15" applyFont="1" applyFill="1" applyAlignment="1" quotePrefix="1">
      <alignment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37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"/>
    </xf>
    <xf numFmtId="37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right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217" fontId="1" fillId="0" borderId="0" xfId="15" applyNumberFormat="1" applyFont="1" applyFill="1" applyBorder="1" applyAlignment="1">
      <alignment/>
    </xf>
    <xf numFmtId="209" fontId="1" fillId="0" borderId="0" xfId="0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209" fontId="1" fillId="0" borderId="0" xfId="15" applyNumberFormat="1" applyFont="1" applyFill="1" applyBorder="1" applyAlignment="1">
      <alignment/>
    </xf>
    <xf numFmtId="217" fontId="1" fillId="0" borderId="2" xfId="15" applyNumberFormat="1" applyFont="1" applyFill="1" applyBorder="1" applyAlignment="1">
      <alignment/>
    </xf>
    <xf numFmtId="217" fontId="1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Border="1" applyAlignment="1" quotePrefix="1">
      <alignment horizontal="left" indent="1"/>
    </xf>
    <xf numFmtId="209" fontId="2" fillId="0" borderId="0" xfId="0" applyNumberFormat="1" applyFont="1" applyFill="1" applyBorder="1" applyAlignment="1">
      <alignment/>
    </xf>
    <xf numFmtId="43" fontId="2" fillId="0" borderId="0" xfId="15" applyFont="1" applyFill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43" fontId="2" fillId="0" borderId="0" xfId="15" applyFont="1" applyFill="1" applyBorder="1" applyAlignment="1">
      <alignment/>
    </xf>
    <xf numFmtId="37" fontId="1" fillId="0" borderId="1" xfId="0" applyNumberFormat="1" applyFont="1" applyFill="1" applyBorder="1" applyAlignment="1">
      <alignment horizontal="center"/>
    </xf>
    <xf numFmtId="217" fontId="1" fillId="0" borderId="1" xfId="15" applyNumberFormat="1" applyFont="1" applyFill="1" applyBorder="1" applyAlignment="1">
      <alignment/>
    </xf>
    <xf numFmtId="207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left"/>
    </xf>
    <xf numFmtId="16" fontId="1" fillId="0" borderId="0" xfId="0" applyNumberFormat="1" applyFont="1" applyFill="1" applyAlignment="1" quotePrefix="1">
      <alignment horizontal="left"/>
    </xf>
    <xf numFmtId="16" fontId="1" fillId="0" borderId="0" xfId="0" applyNumberFormat="1" applyFont="1" applyFill="1" applyAlignment="1" quotePrefix="1">
      <alignment horizontal="center"/>
    </xf>
    <xf numFmtId="199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207" fontId="1" fillId="0" borderId="0" xfId="0" applyNumberFormat="1" applyFont="1" applyFill="1" applyAlignment="1">
      <alignment/>
    </xf>
    <xf numFmtId="207" fontId="1" fillId="0" borderId="0" xfId="0" applyNumberFormat="1" applyFont="1" applyFill="1" applyAlignment="1">
      <alignment horizontal="right"/>
    </xf>
    <xf numFmtId="43" fontId="1" fillId="0" borderId="0" xfId="15" applyFont="1" applyFill="1" applyAlignment="1">
      <alignment horizontal="right"/>
    </xf>
    <xf numFmtId="0" fontId="1" fillId="0" borderId="0" xfId="0" applyFont="1" applyFill="1" applyAlignment="1">
      <alignment horizontal="left"/>
    </xf>
    <xf numFmtId="217" fontId="1" fillId="0" borderId="0" xfId="15" applyNumberFormat="1" applyFont="1" applyFill="1" applyAlignment="1">
      <alignment horizontal="right"/>
    </xf>
    <xf numFmtId="217" fontId="1" fillId="0" borderId="0" xfId="15" applyNumberFormat="1" applyFont="1" applyFill="1" applyBorder="1" applyAlignment="1">
      <alignment horizontal="right"/>
    </xf>
    <xf numFmtId="207" fontId="1" fillId="0" borderId="1" xfId="0" applyNumberFormat="1" applyFont="1" applyFill="1" applyBorder="1" applyAlignment="1">
      <alignment horizontal="right"/>
    </xf>
    <xf numFmtId="217" fontId="1" fillId="0" borderId="1" xfId="15" applyNumberFormat="1" applyFont="1" applyFill="1" applyBorder="1" applyAlignment="1">
      <alignment horizontal="right"/>
    </xf>
    <xf numFmtId="217" fontId="1" fillId="0" borderId="0" xfId="0" applyNumberFormat="1" applyFont="1" applyFill="1" applyBorder="1" applyAlignment="1">
      <alignment horizontal="right"/>
    </xf>
    <xf numFmtId="217" fontId="1" fillId="0" borderId="0" xfId="0" applyNumberFormat="1" applyFont="1" applyFill="1" applyAlignment="1">
      <alignment horizontal="right"/>
    </xf>
    <xf numFmtId="43" fontId="1" fillId="0" borderId="0" xfId="15" applyFont="1" applyFill="1" applyBorder="1" applyAlignment="1" quotePrefix="1">
      <alignment horizontal="right"/>
    </xf>
    <xf numFmtId="217" fontId="1" fillId="0" borderId="0" xfId="15" applyNumberFormat="1" applyFont="1" applyFill="1" applyBorder="1" applyAlignment="1" quotePrefix="1">
      <alignment horizontal="right"/>
    </xf>
    <xf numFmtId="217" fontId="1" fillId="0" borderId="0" xfId="15" applyNumberFormat="1" applyFont="1" applyFill="1" applyAlignment="1">
      <alignment/>
    </xf>
    <xf numFmtId="21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"/>
    </xf>
    <xf numFmtId="43" fontId="1" fillId="0" borderId="0" xfId="15" applyFont="1" applyFill="1" applyAlignment="1">
      <alignment horizontal="left"/>
    </xf>
    <xf numFmtId="43" fontId="1" fillId="0" borderId="0" xfId="15" applyFont="1" applyFill="1" applyAlignment="1">
      <alignment/>
    </xf>
    <xf numFmtId="217" fontId="1" fillId="0" borderId="1" xfId="15" applyNumberFormat="1" applyFont="1" applyFill="1" applyBorder="1" applyAlignment="1">
      <alignment/>
    </xf>
    <xf numFmtId="217" fontId="1" fillId="0" borderId="3" xfId="15" applyNumberFormat="1" applyFont="1" applyFill="1" applyBorder="1" applyAlignment="1">
      <alignment horizontal="right"/>
    </xf>
    <xf numFmtId="217" fontId="1" fillId="0" borderId="1" xfId="15" applyNumberFormat="1" applyFont="1" applyFill="1" applyBorder="1" applyAlignment="1" quotePrefix="1">
      <alignment horizontal="right"/>
    </xf>
    <xf numFmtId="43" fontId="1" fillId="0" borderId="0" xfId="15" applyFont="1" applyFill="1" applyAlignment="1">
      <alignment horizontal="centerContinuous" shrinkToFit="1"/>
    </xf>
    <xf numFmtId="43" fontId="1" fillId="0" borderId="0" xfId="15" applyFont="1" applyFill="1" applyAlignment="1">
      <alignment horizontal="center" shrinkToFit="1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/>
    </xf>
    <xf numFmtId="207" fontId="1" fillId="0" borderId="0" xfId="0" applyNumberFormat="1" applyFont="1" applyFill="1" applyAlignment="1" quotePrefix="1">
      <alignment horizontal="right"/>
    </xf>
    <xf numFmtId="207" fontId="1" fillId="0" borderId="5" xfId="0" applyNumberFormat="1" applyFont="1" applyFill="1" applyBorder="1" applyAlignment="1">
      <alignment horizontal="right"/>
    </xf>
    <xf numFmtId="207" fontId="1" fillId="0" borderId="0" xfId="0" applyNumberFormat="1" applyFont="1" applyFill="1" applyBorder="1" applyAlignment="1" quotePrefix="1">
      <alignment horizontal="right"/>
    </xf>
    <xf numFmtId="207" fontId="1" fillId="0" borderId="2" xfId="0" applyNumberFormat="1" applyFont="1" applyFill="1" applyBorder="1" applyAlignment="1">
      <alignment/>
    </xf>
    <xf numFmtId="208" fontId="1" fillId="0" borderId="3" xfId="0" applyNumberFormat="1" applyFont="1" applyFill="1" applyBorder="1" applyAlignment="1">
      <alignment horizontal="right"/>
    </xf>
    <xf numFmtId="208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 shrinkToFit="1"/>
    </xf>
    <xf numFmtId="192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217" fontId="1" fillId="0" borderId="5" xfId="15" applyNumberFormat="1" applyFont="1" applyFill="1" applyBorder="1" applyAlignment="1" quotePrefix="1">
      <alignment/>
    </xf>
    <xf numFmtId="192" fontId="1" fillId="0" borderId="5" xfId="0" applyNumberFormat="1" applyFont="1" applyFill="1" applyBorder="1" applyAlignment="1">
      <alignment/>
    </xf>
    <xf numFmtId="192" fontId="1" fillId="0" borderId="0" xfId="0" applyNumberFormat="1" applyFont="1" applyFill="1" applyAlignment="1">
      <alignment horizontal="center"/>
    </xf>
    <xf numFmtId="192" fontId="1" fillId="0" borderId="5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/>
    </xf>
    <xf numFmtId="192" fontId="1" fillId="0" borderId="0" xfId="0" applyNumberFormat="1" applyFont="1" applyFill="1" applyAlignment="1" quotePrefix="1">
      <alignment horizontal="center"/>
    </xf>
    <xf numFmtId="19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43" fontId="1" fillId="0" borderId="0" xfId="15" applyFont="1" applyFill="1" applyBorder="1" applyAlignment="1">
      <alignment horizontal="centerContinuous" shrinkToFit="1"/>
    </xf>
    <xf numFmtId="43" fontId="1" fillId="0" borderId="0" xfId="15" applyFont="1" applyFill="1" applyBorder="1" applyAlignment="1">
      <alignment horizontal="center" shrinkToFit="1"/>
    </xf>
    <xf numFmtId="37" fontId="1" fillId="0" borderId="0" xfId="0" applyNumberFormat="1" applyFont="1" applyFill="1" applyBorder="1" applyAlignment="1">
      <alignment horizontal="right"/>
    </xf>
    <xf numFmtId="199" fontId="1" fillId="0" borderId="0" xfId="0" applyNumberFormat="1" applyFont="1" applyFill="1" applyAlignment="1">
      <alignment horizontal="center"/>
    </xf>
    <xf numFmtId="217" fontId="2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right"/>
    </xf>
    <xf numFmtId="200" fontId="2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2" fillId="0" borderId="0" xfId="21" applyFont="1" applyFill="1" applyAlignment="1">
      <alignment/>
    </xf>
    <xf numFmtId="217" fontId="1" fillId="0" borderId="0" xfId="15" applyNumberFormat="1" applyFont="1" applyFill="1" applyAlignment="1">
      <alignment horizontal="left"/>
    </xf>
    <xf numFmtId="217" fontId="1" fillId="0" borderId="5" xfId="15" applyNumberFormat="1" applyFont="1" applyFill="1" applyBorder="1" applyAlignment="1">
      <alignment/>
    </xf>
    <xf numFmtId="217" fontId="1" fillId="0" borderId="6" xfId="15" applyNumberFormat="1" applyFont="1" applyFill="1" applyBorder="1" applyAlignment="1">
      <alignment horizontal="right"/>
    </xf>
    <xf numFmtId="16" fontId="1" fillId="0" borderId="0" xfId="0" applyNumberFormat="1" applyFont="1" applyFill="1" applyBorder="1" applyAlignment="1" quotePrefix="1">
      <alignment horizontal="left"/>
    </xf>
    <xf numFmtId="43" fontId="1" fillId="0" borderId="0" xfId="15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17" fontId="1" fillId="0" borderId="0" xfId="0" applyNumberFormat="1" applyFont="1" applyFill="1" applyBorder="1" applyAlignment="1">
      <alignment/>
    </xf>
    <xf numFmtId="192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center"/>
    </xf>
    <xf numFmtId="224" fontId="1" fillId="0" borderId="0" xfId="15" applyNumberFormat="1" applyFont="1" applyFill="1" applyBorder="1" applyAlignment="1" quotePrefix="1">
      <alignment/>
    </xf>
    <xf numFmtId="194" fontId="1" fillId="0" borderId="0" xfId="0" applyNumberFormat="1" applyFont="1" applyFill="1" applyAlignment="1">
      <alignment/>
    </xf>
    <xf numFmtId="224" fontId="1" fillId="0" borderId="0" xfId="15" applyNumberFormat="1" applyFont="1" applyFill="1" applyAlignment="1">
      <alignment/>
    </xf>
    <xf numFmtId="224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217" fontId="1" fillId="0" borderId="0" xfId="15" applyNumberFormat="1" applyFont="1" applyFill="1" applyBorder="1" applyAlignment="1" quotePrefix="1">
      <alignment/>
    </xf>
    <xf numFmtId="43" fontId="2" fillId="0" borderId="0" xfId="0" applyNumberFormat="1" applyFont="1" applyFill="1" applyAlignment="1">
      <alignment/>
    </xf>
    <xf numFmtId="41" fontId="1" fillId="0" borderId="0" xfId="15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226" fontId="1" fillId="0" borderId="0" xfId="0" applyNumberFormat="1" applyFont="1" applyFill="1" applyBorder="1" applyAlignment="1">
      <alignment/>
    </xf>
    <xf numFmtId="224" fontId="1" fillId="0" borderId="0" xfId="0" applyNumberFormat="1" applyFont="1" applyFill="1" applyBorder="1" applyAlignment="1">
      <alignment/>
    </xf>
    <xf numFmtId="224" fontId="1" fillId="0" borderId="0" xfId="15" applyNumberFormat="1" applyFont="1" applyFill="1" applyBorder="1" applyAlignment="1">
      <alignment/>
    </xf>
    <xf numFmtId="194" fontId="1" fillId="0" borderId="0" xfId="15" applyNumberFormat="1" applyFont="1" applyFill="1" applyBorder="1" applyAlignment="1">
      <alignment horizontal="right"/>
    </xf>
    <xf numFmtId="41" fontId="1" fillId="0" borderId="0" xfId="15" applyNumberFormat="1" applyFont="1" applyFill="1" applyAlignment="1">
      <alignment/>
    </xf>
    <xf numFmtId="41" fontId="1" fillId="0" borderId="0" xfId="0" applyNumberFormat="1" applyFont="1" applyFill="1" applyAlignment="1">
      <alignment horizontal="right"/>
    </xf>
    <xf numFmtId="228" fontId="1" fillId="0" borderId="2" xfId="0" applyNumberFormat="1" applyFont="1" applyFill="1" applyBorder="1" applyAlignment="1">
      <alignment/>
    </xf>
    <xf numFmtId="228" fontId="1" fillId="0" borderId="0" xfId="0" applyNumberFormat="1" applyFont="1" applyFill="1" applyBorder="1" applyAlignment="1">
      <alignment/>
    </xf>
    <xf numFmtId="203" fontId="1" fillId="0" borderId="6" xfId="0" applyNumberFormat="1" applyFont="1" applyFill="1" applyBorder="1" applyAlignment="1">
      <alignment horizontal="right"/>
    </xf>
    <xf numFmtId="203" fontId="1" fillId="0" borderId="0" xfId="0" applyNumberFormat="1" applyFont="1" applyFill="1" applyBorder="1" applyAlignment="1">
      <alignment horizontal="left"/>
    </xf>
    <xf numFmtId="203" fontId="1" fillId="0" borderId="0" xfId="0" applyNumberFormat="1" applyFont="1" applyFill="1" applyAlignment="1">
      <alignment horizontal="left"/>
    </xf>
    <xf numFmtId="43" fontId="1" fillId="0" borderId="1" xfId="15" applyFont="1" applyFill="1" applyBorder="1" applyAlignment="1">
      <alignment horizontal="center" shrinkToFit="1"/>
    </xf>
    <xf numFmtId="43" fontId="1" fillId="0" borderId="0" xfId="15" applyFont="1" applyFill="1" applyAlignment="1">
      <alignment horizontal="center" shrinkToFit="1"/>
    </xf>
    <xf numFmtId="37" fontId="1" fillId="0" borderId="1" xfId="0" applyNumberFormat="1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217" fontId="1" fillId="0" borderId="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61">
      <selection activeCell="B72" sqref="B72:I72"/>
    </sheetView>
  </sheetViews>
  <sheetFormatPr defaultColWidth="9.140625" defaultRowHeight="20.25" customHeight="1"/>
  <cols>
    <col min="1" max="1" width="35.8515625" style="9" customWidth="1"/>
    <col min="2" max="2" width="14.00390625" style="9" customWidth="1"/>
    <col min="3" max="3" width="1.28515625" style="9" customWidth="1"/>
    <col min="4" max="4" width="0.13671875" style="9" hidden="1" customWidth="1"/>
    <col min="5" max="5" width="14.00390625" style="9" customWidth="1"/>
    <col min="6" max="6" width="2.421875" style="15" customWidth="1"/>
    <col min="7" max="7" width="15.00390625" style="9" customWidth="1"/>
    <col min="8" max="8" width="1.8515625" style="9" customWidth="1"/>
    <col min="9" max="9" width="15.140625" style="9" customWidth="1"/>
    <col min="10" max="10" width="11.140625" style="9" hidden="1" customWidth="1"/>
    <col min="11" max="11" width="9.28125" style="9" hidden="1" customWidth="1"/>
    <col min="12" max="12" width="0.9921875" style="9" customWidth="1"/>
    <col min="13" max="14" width="0" style="9" hidden="1" customWidth="1"/>
    <col min="15" max="16384" width="9.140625" style="9" customWidth="1"/>
  </cols>
  <sheetData>
    <row r="1" spans="1:9" ht="23.25" customHeight="1">
      <c r="A1" s="1" t="s">
        <v>40</v>
      </c>
      <c r="B1" s="1"/>
      <c r="C1" s="1"/>
      <c r="D1" s="1"/>
      <c r="E1" s="1"/>
      <c r="F1" s="24"/>
      <c r="G1" s="1"/>
      <c r="H1" s="1"/>
      <c r="I1" s="1"/>
    </row>
    <row r="2" spans="1:9" ht="23.25" customHeight="1">
      <c r="A2" s="1" t="s">
        <v>4</v>
      </c>
      <c r="B2" s="1"/>
      <c r="C2" s="1"/>
      <c r="D2" s="1"/>
      <c r="E2" s="1"/>
      <c r="F2" s="24"/>
      <c r="G2" s="1"/>
      <c r="H2" s="1"/>
      <c r="I2" s="1"/>
    </row>
    <row r="3" spans="1:9" ht="23.25" customHeight="1">
      <c r="A3" s="1" t="s">
        <v>100</v>
      </c>
      <c r="B3" s="1"/>
      <c r="C3" s="1"/>
      <c r="D3" s="1"/>
      <c r="E3" s="1"/>
      <c r="F3" s="24"/>
      <c r="G3" s="1"/>
      <c r="H3" s="1"/>
      <c r="I3" s="1"/>
    </row>
    <row r="4" spans="1:9" ht="23.25" customHeight="1">
      <c r="A4" s="52"/>
      <c r="B4" s="52"/>
      <c r="C4" s="52"/>
      <c r="D4" s="52"/>
      <c r="E4" s="52"/>
      <c r="F4" s="47"/>
      <c r="G4" s="147" t="s">
        <v>41</v>
      </c>
      <c r="H4" s="147"/>
      <c r="I4" s="147"/>
    </row>
    <row r="5" spans="1:10" s="11" customFormat="1" ht="23.25" customHeight="1">
      <c r="A5" s="53"/>
      <c r="B5" s="53"/>
      <c r="C5" s="53"/>
      <c r="D5" s="53"/>
      <c r="E5" s="53"/>
      <c r="F5" s="119"/>
      <c r="G5" s="55" t="s">
        <v>101</v>
      </c>
      <c r="H5" s="54"/>
      <c r="I5" s="54" t="s">
        <v>42</v>
      </c>
      <c r="J5" s="113" t="s">
        <v>75</v>
      </c>
    </row>
    <row r="6" spans="1:10" ht="23.25" customHeight="1">
      <c r="A6" s="2"/>
      <c r="B6" s="2"/>
      <c r="C6" s="2"/>
      <c r="D6" s="2"/>
      <c r="E6" s="2"/>
      <c r="F6" s="6"/>
      <c r="G6" s="3" t="s">
        <v>35</v>
      </c>
      <c r="H6" s="56"/>
      <c r="I6" s="2"/>
      <c r="J6" s="114" t="s">
        <v>76</v>
      </c>
    </row>
    <row r="7" spans="1:9" ht="23.25" customHeight="1">
      <c r="A7" s="1" t="s">
        <v>0</v>
      </c>
      <c r="B7" s="1"/>
      <c r="C7" s="1"/>
      <c r="D7" s="1"/>
      <c r="E7" s="1"/>
      <c r="F7" s="24"/>
      <c r="G7" s="7" t="s">
        <v>36</v>
      </c>
      <c r="H7" s="56"/>
      <c r="I7" s="35" t="s">
        <v>37</v>
      </c>
    </row>
    <row r="8" spans="1:9" ht="23.25" customHeight="1">
      <c r="A8" s="2" t="s">
        <v>1</v>
      </c>
      <c r="B8" s="2"/>
      <c r="C8" s="2"/>
      <c r="D8" s="2"/>
      <c r="E8" s="2"/>
      <c r="F8" s="6"/>
      <c r="G8" s="58"/>
      <c r="H8" s="58"/>
      <c r="I8" s="59"/>
    </row>
    <row r="9" spans="1:11" ht="23.25" customHeight="1">
      <c r="A9" s="60" t="s">
        <v>43</v>
      </c>
      <c r="B9" s="60"/>
      <c r="C9" s="60"/>
      <c r="D9" s="60"/>
      <c r="E9" s="60"/>
      <c r="F9" s="36"/>
      <c r="G9" s="58">
        <v>18004</v>
      </c>
      <c r="H9" s="58"/>
      <c r="I9" s="61">
        <v>14086</v>
      </c>
      <c r="J9" s="112">
        <f>G9-I9</f>
        <v>3918</v>
      </c>
      <c r="K9" s="115">
        <f aca="true" t="shared" si="0" ref="K9:K23">J9/I9</f>
        <v>0.2781485162572767</v>
      </c>
    </row>
    <row r="10" spans="1:11" ht="23.25" customHeight="1">
      <c r="A10" s="60" t="s">
        <v>87</v>
      </c>
      <c r="B10" s="60"/>
      <c r="C10" s="60"/>
      <c r="D10" s="60"/>
      <c r="E10" s="60"/>
      <c r="F10" s="36"/>
      <c r="G10" s="4">
        <v>69451</v>
      </c>
      <c r="H10" s="4"/>
      <c r="I10" s="62">
        <v>119852</v>
      </c>
      <c r="J10" s="112">
        <f>G10-I10</f>
        <v>-50401</v>
      </c>
      <c r="K10" s="115">
        <f t="shared" si="0"/>
        <v>-0.4205269832793779</v>
      </c>
    </row>
    <row r="11" spans="1:11" ht="23.25" customHeight="1">
      <c r="A11" s="60" t="s">
        <v>88</v>
      </c>
      <c r="B11" s="60"/>
      <c r="C11" s="60"/>
      <c r="D11" s="60"/>
      <c r="E11" s="60"/>
      <c r="F11" s="36"/>
      <c r="G11" s="139">
        <v>0</v>
      </c>
      <c r="H11" s="58"/>
      <c r="I11" s="61">
        <v>30820</v>
      </c>
      <c r="J11" s="112">
        <f aca="true" t="shared" si="1" ref="J11:J23">G11-I11</f>
        <v>-30820</v>
      </c>
      <c r="K11" s="115">
        <f t="shared" si="0"/>
        <v>-1</v>
      </c>
    </row>
    <row r="12" spans="1:11" ht="23.25" customHeight="1">
      <c r="A12" s="60" t="s">
        <v>44</v>
      </c>
      <c r="B12" s="60"/>
      <c r="C12" s="60"/>
      <c r="D12" s="60"/>
      <c r="E12" s="60"/>
      <c r="F12" s="36"/>
      <c r="G12" s="58">
        <v>452279</v>
      </c>
      <c r="H12" s="58"/>
      <c r="I12" s="61">
        <v>364804</v>
      </c>
      <c r="J12" s="112">
        <f t="shared" si="1"/>
        <v>87475</v>
      </c>
      <c r="K12" s="115">
        <f t="shared" si="0"/>
        <v>0.23978629620289252</v>
      </c>
    </row>
    <row r="13" spans="1:11" ht="23.25" customHeight="1">
      <c r="A13" s="2" t="s">
        <v>9</v>
      </c>
      <c r="B13" s="2"/>
      <c r="C13" s="2"/>
      <c r="D13" s="2"/>
      <c r="E13" s="2"/>
      <c r="F13" s="6"/>
      <c r="G13" s="63">
        <v>15683</v>
      </c>
      <c r="H13" s="4"/>
      <c r="I13" s="64">
        <v>6414</v>
      </c>
      <c r="J13" s="112">
        <f t="shared" si="1"/>
        <v>9269</v>
      </c>
      <c r="K13" s="115">
        <f t="shared" si="0"/>
        <v>1.4451200498908638</v>
      </c>
    </row>
    <row r="14" spans="1:11" ht="23.25" customHeight="1">
      <c r="A14" s="2" t="s">
        <v>10</v>
      </c>
      <c r="B14" s="2"/>
      <c r="C14" s="2"/>
      <c r="D14" s="2"/>
      <c r="E14" s="2"/>
      <c r="F14" s="6"/>
      <c r="G14" s="4">
        <f>SUM(G9:G13)</f>
        <v>555417</v>
      </c>
      <c r="H14" s="4"/>
      <c r="I14" s="62">
        <f>SUM(I9:I13)</f>
        <v>535976</v>
      </c>
      <c r="J14" s="112">
        <f t="shared" si="1"/>
        <v>19441</v>
      </c>
      <c r="K14" s="115">
        <f t="shared" si="0"/>
        <v>0.03627214651402302</v>
      </c>
    </row>
    <row r="15" spans="1:11" ht="23.25" customHeight="1">
      <c r="A15" s="60"/>
      <c r="B15" s="60"/>
      <c r="C15" s="60"/>
      <c r="D15" s="60"/>
      <c r="E15" s="60"/>
      <c r="F15" s="36"/>
      <c r="G15" s="4"/>
      <c r="H15" s="58"/>
      <c r="I15" s="65"/>
      <c r="J15" s="112"/>
      <c r="K15" s="115" t="e">
        <f t="shared" si="0"/>
        <v>#DIV/0!</v>
      </c>
    </row>
    <row r="16" spans="1:11" ht="23.25" customHeight="1">
      <c r="A16" s="2" t="s">
        <v>11</v>
      </c>
      <c r="B16" s="2"/>
      <c r="C16" s="2"/>
      <c r="D16" s="2"/>
      <c r="E16" s="2"/>
      <c r="F16" s="6"/>
      <c r="G16" s="58"/>
      <c r="H16" s="58"/>
      <c r="I16" s="66"/>
      <c r="J16" s="112"/>
      <c r="K16" s="115" t="e">
        <f t="shared" si="0"/>
        <v>#DIV/0!</v>
      </c>
    </row>
    <row r="17" spans="1:11" ht="23.25" customHeight="1">
      <c r="A17" s="60" t="s">
        <v>90</v>
      </c>
      <c r="B17" s="60"/>
      <c r="C17" s="60"/>
      <c r="D17" s="60"/>
      <c r="E17" s="60"/>
      <c r="F17" s="36"/>
      <c r="G17" s="68">
        <v>358622</v>
      </c>
      <c r="H17" s="67"/>
      <c r="I17" s="68">
        <v>356490</v>
      </c>
      <c r="J17" s="112">
        <f t="shared" si="1"/>
        <v>2132</v>
      </c>
      <c r="K17" s="115">
        <f t="shared" si="0"/>
        <v>0.005980532413251424</v>
      </c>
    </row>
    <row r="18" spans="1:11" ht="23.25" customHeight="1">
      <c r="A18" s="2" t="s">
        <v>12</v>
      </c>
      <c r="B18" s="2"/>
      <c r="C18" s="2"/>
      <c r="D18" s="2"/>
      <c r="E18" s="2"/>
      <c r="F18" s="6"/>
      <c r="G18" s="63">
        <v>36</v>
      </c>
      <c r="H18" s="4"/>
      <c r="I18" s="64">
        <v>23</v>
      </c>
      <c r="J18" s="112">
        <f t="shared" si="1"/>
        <v>13</v>
      </c>
      <c r="K18" s="115">
        <f t="shared" si="0"/>
        <v>0.5652173913043478</v>
      </c>
    </row>
    <row r="19" spans="1:11" ht="23.25" customHeight="1">
      <c r="A19" s="2" t="s">
        <v>13</v>
      </c>
      <c r="B19" s="2"/>
      <c r="C19" s="2"/>
      <c r="D19" s="2"/>
      <c r="E19" s="2"/>
      <c r="F19" s="6"/>
      <c r="G19" s="57">
        <f>SUM(G17:G18)</f>
        <v>358658</v>
      </c>
      <c r="H19" s="2"/>
      <c r="I19" s="69">
        <f>SUM(I17:I18)</f>
        <v>356513</v>
      </c>
      <c r="J19" s="112">
        <f t="shared" si="1"/>
        <v>2145</v>
      </c>
      <c r="K19" s="115">
        <f t="shared" si="0"/>
        <v>0.006016610894974377</v>
      </c>
    </row>
    <row r="20" spans="1:11" ht="23.25" customHeight="1">
      <c r="A20" s="2"/>
      <c r="B20" s="2"/>
      <c r="C20" s="2"/>
      <c r="D20" s="2"/>
      <c r="E20" s="2"/>
      <c r="F20" s="6"/>
      <c r="G20" s="57"/>
      <c r="H20" s="2"/>
      <c r="I20" s="42"/>
      <c r="J20" s="112"/>
      <c r="K20" s="115" t="e">
        <f t="shared" si="0"/>
        <v>#DIV/0!</v>
      </c>
    </row>
    <row r="21" spans="1:11" ht="23.25" customHeight="1">
      <c r="A21" s="2"/>
      <c r="B21" s="2"/>
      <c r="C21" s="2"/>
      <c r="D21" s="2"/>
      <c r="E21" s="2"/>
      <c r="F21" s="6"/>
      <c r="G21" s="57"/>
      <c r="H21" s="2"/>
      <c r="I21" s="42"/>
      <c r="J21" s="112"/>
      <c r="K21" s="115" t="e">
        <f t="shared" si="0"/>
        <v>#DIV/0!</v>
      </c>
    </row>
    <row r="22" spans="1:11" ht="23.25" customHeight="1">
      <c r="A22" s="2"/>
      <c r="B22" s="2"/>
      <c r="C22" s="2"/>
      <c r="D22" s="2"/>
      <c r="E22" s="2"/>
      <c r="F22" s="6"/>
      <c r="G22" s="58"/>
      <c r="H22" s="58"/>
      <c r="I22" s="66"/>
      <c r="J22" s="112"/>
      <c r="K22" s="115" t="e">
        <f t="shared" si="0"/>
        <v>#DIV/0!</v>
      </c>
    </row>
    <row r="23" spans="1:11" ht="23.25" customHeight="1" thickBot="1">
      <c r="A23" s="60" t="s">
        <v>14</v>
      </c>
      <c r="B23" s="60"/>
      <c r="C23" s="60"/>
      <c r="D23" s="60"/>
      <c r="E23" s="60"/>
      <c r="F23" s="36"/>
      <c r="G23" s="51">
        <f>SUM(G14+G19)</f>
        <v>914075</v>
      </c>
      <c r="H23" s="58"/>
      <c r="I23" s="70">
        <f>SUM(I14+I19)</f>
        <v>892489</v>
      </c>
      <c r="J23" s="112">
        <f t="shared" si="1"/>
        <v>21586</v>
      </c>
      <c r="K23" s="115">
        <f t="shared" si="0"/>
        <v>0.02418629249212035</v>
      </c>
    </row>
    <row r="24" spans="1:11" ht="23.25" customHeight="1" thickTop="1">
      <c r="A24" s="60"/>
      <c r="B24" s="60"/>
      <c r="C24" s="60"/>
      <c r="D24" s="60"/>
      <c r="E24" s="60"/>
      <c r="F24" s="36"/>
      <c r="G24" s="4"/>
      <c r="H24" s="58"/>
      <c r="I24" s="4"/>
      <c r="K24" s="115"/>
    </row>
    <row r="25" spans="1:11" ht="23.25" customHeight="1">
      <c r="A25" s="60"/>
      <c r="B25" s="60"/>
      <c r="C25" s="60"/>
      <c r="D25" s="60"/>
      <c r="E25" s="60"/>
      <c r="F25" s="36"/>
      <c r="G25" s="4"/>
      <c r="H25" s="58"/>
      <c r="I25" s="4"/>
      <c r="K25" s="115"/>
    </row>
    <row r="26" spans="1:11" ht="23.25" customHeight="1">
      <c r="A26" s="60"/>
      <c r="B26" s="60"/>
      <c r="C26" s="60"/>
      <c r="D26" s="60"/>
      <c r="E26" s="60"/>
      <c r="F26" s="36"/>
      <c r="G26" s="4"/>
      <c r="H26" s="58"/>
      <c r="I26" s="4"/>
      <c r="K26" s="115"/>
    </row>
    <row r="27" spans="1:11" ht="23.25" customHeight="1">
      <c r="A27" s="60"/>
      <c r="B27" s="60"/>
      <c r="C27" s="60"/>
      <c r="D27" s="60"/>
      <c r="E27" s="60"/>
      <c r="F27" s="36"/>
      <c r="G27" s="4"/>
      <c r="H27" s="58"/>
      <c r="I27" s="4"/>
      <c r="K27" s="115"/>
    </row>
    <row r="28" spans="1:11" ht="23.25" customHeight="1">
      <c r="A28" s="60"/>
      <c r="B28" s="60"/>
      <c r="C28" s="60"/>
      <c r="D28" s="60"/>
      <c r="E28" s="60"/>
      <c r="F28" s="36"/>
      <c r="G28" s="4"/>
      <c r="H28" s="58"/>
      <c r="I28" s="4"/>
      <c r="K28" s="115"/>
    </row>
    <row r="29" spans="1:11" ht="23.25" customHeight="1">
      <c r="A29" s="60"/>
      <c r="B29" s="60"/>
      <c r="C29" s="60"/>
      <c r="D29" s="60"/>
      <c r="E29" s="60"/>
      <c r="F29" s="36"/>
      <c r="G29" s="4"/>
      <c r="H29" s="58"/>
      <c r="I29" s="4"/>
      <c r="K29" s="115"/>
    </row>
    <row r="30" spans="1:11" ht="23.25" customHeight="1">
      <c r="A30" s="60"/>
      <c r="B30" s="60"/>
      <c r="C30" s="60"/>
      <c r="D30" s="60"/>
      <c r="E30" s="60"/>
      <c r="F30" s="36"/>
      <c r="G30" s="4"/>
      <c r="H30" s="58"/>
      <c r="I30" s="4"/>
      <c r="K30" s="115"/>
    </row>
    <row r="31" spans="1:11" ht="23.25" customHeight="1">
      <c r="A31" s="60"/>
      <c r="B31" s="60"/>
      <c r="C31" s="60"/>
      <c r="D31" s="60"/>
      <c r="E31" s="60"/>
      <c r="F31" s="36"/>
      <c r="G31" s="4"/>
      <c r="H31" s="58"/>
      <c r="I31" s="4"/>
      <c r="K31" s="115"/>
    </row>
    <row r="32" spans="1:11" ht="23.25" customHeight="1">
      <c r="A32" s="60"/>
      <c r="B32" s="60"/>
      <c r="C32" s="60"/>
      <c r="D32" s="60"/>
      <c r="E32" s="60"/>
      <c r="F32" s="36"/>
      <c r="G32" s="4"/>
      <c r="H32" s="58"/>
      <c r="I32" s="4"/>
      <c r="K32" s="115"/>
    </row>
    <row r="33" spans="1:11" ht="23.25" customHeight="1">
      <c r="A33" s="60"/>
      <c r="B33" s="60"/>
      <c r="C33" s="60"/>
      <c r="D33" s="60"/>
      <c r="E33" s="60"/>
      <c r="F33" s="36"/>
      <c r="G33" s="4"/>
      <c r="H33" s="58"/>
      <c r="I33" s="4"/>
      <c r="K33" s="115"/>
    </row>
    <row r="34" spans="1:11" ht="23.25" customHeight="1">
      <c r="A34" s="1" t="s">
        <v>40</v>
      </c>
      <c r="B34" s="1"/>
      <c r="C34" s="1"/>
      <c r="D34" s="1"/>
      <c r="E34" s="1"/>
      <c r="F34" s="24"/>
      <c r="G34" s="1"/>
      <c r="H34" s="1"/>
      <c r="I34" s="1"/>
      <c r="K34" s="115"/>
    </row>
    <row r="35" spans="1:11" ht="23.25" customHeight="1">
      <c r="A35" s="1" t="s">
        <v>4</v>
      </c>
      <c r="B35" s="1"/>
      <c r="C35" s="1"/>
      <c r="D35" s="1"/>
      <c r="E35" s="1"/>
      <c r="F35" s="24"/>
      <c r="G35" s="1"/>
      <c r="H35" s="1"/>
      <c r="I35" s="1"/>
      <c r="K35" s="115"/>
    </row>
    <row r="36" spans="1:11" ht="23.25" customHeight="1">
      <c r="A36" s="1" t="str">
        <f>A3</f>
        <v>ณ วันที่ 30 กันยายน 2546 และวันที่ 31 ธันวาคม 2545</v>
      </c>
      <c r="B36" s="1"/>
      <c r="C36" s="1"/>
      <c r="D36" s="1"/>
      <c r="E36" s="1"/>
      <c r="F36" s="24"/>
      <c r="G36" s="1"/>
      <c r="H36" s="1"/>
      <c r="I36" s="1"/>
      <c r="K36" s="115"/>
    </row>
    <row r="37" spans="1:11" ht="23.25" customHeight="1">
      <c r="A37" s="52"/>
      <c r="B37" s="52"/>
      <c r="C37" s="52"/>
      <c r="D37" s="52"/>
      <c r="E37" s="52"/>
      <c r="F37" s="47"/>
      <c r="G37" s="147" t="s">
        <v>41</v>
      </c>
      <c r="H37" s="147"/>
      <c r="I37" s="147"/>
      <c r="K37" s="115"/>
    </row>
    <row r="38" spans="1:11" ht="23.25" customHeight="1">
      <c r="A38" s="53"/>
      <c r="B38" s="53"/>
      <c r="C38" s="53"/>
      <c r="D38" s="53"/>
      <c r="E38" s="53"/>
      <c r="F38" s="119"/>
      <c r="G38" s="109" t="s">
        <v>101</v>
      </c>
      <c r="H38" s="54"/>
      <c r="I38" s="54" t="s">
        <v>42</v>
      </c>
      <c r="J38" s="113" t="s">
        <v>75</v>
      </c>
      <c r="K38" s="115"/>
    </row>
    <row r="39" spans="1:11" s="11" customFormat="1" ht="23.25" customHeight="1">
      <c r="A39" s="52"/>
      <c r="B39" s="52"/>
      <c r="C39" s="52"/>
      <c r="D39" s="52"/>
      <c r="E39" s="52"/>
      <c r="F39" s="47"/>
      <c r="G39" s="3" t="s">
        <v>35</v>
      </c>
      <c r="H39" s="56"/>
      <c r="I39" s="2"/>
      <c r="J39" s="114" t="s">
        <v>76</v>
      </c>
      <c r="K39" s="115"/>
    </row>
    <row r="40" spans="1:11" ht="23.25" customHeight="1">
      <c r="A40" s="1" t="s">
        <v>99</v>
      </c>
      <c r="B40" s="1"/>
      <c r="C40" s="1"/>
      <c r="D40" s="1"/>
      <c r="E40" s="2"/>
      <c r="F40" s="6"/>
      <c r="G40" s="7" t="s">
        <v>36</v>
      </c>
      <c r="H40" s="56"/>
      <c r="I40" s="35" t="s">
        <v>37</v>
      </c>
      <c r="K40" s="115"/>
    </row>
    <row r="41" spans="1:11" ht="23.25" customHeight="1">
      <c r="A41" s="60" t="s">
        <v>5</v>
      </c>
      <c r="B41" s="60"/>
      <c r="C41" s="60"/>
      <c r="D41" s="60"/>
      <c r="E41" s="60"/>
      <c r="F41" s="36"/>
      <c r="G41" s="58"/>
      <c r="H41" s="57"/>
      <c r="I41" s="58"/>
      <c r="K41" s="115"/>
    </row>
    <row r="42" spans="1:11" ht="23.25" customHeight="1">
      <c r="A42" s="72" t="s">
        <v>89</v>
      </c>
      <c r="B42" s="72"/>
      <c r="C42" s="72"/>
      <c r="D42" s="72"/>
      <c r="E42" s="72"/>
      <c r="F42" s="120"/>
      <c r="G42" s="61">
        <v>341774</v>
      </c>
      <c r="H42" s="73"/>
      <c r="I42" s="61">
        <v>300894</v>
      </c>
      <c r="J42" s="112">
        <f>G42-I42</f>
        <v>40880</v>
      </c>
      <c r="K42" s="115">
        <f aca="true" t="shared" si="2" ref="K42:K50">J42/I42</f>
        <v>0.13586179850711547</v>
      </c>
    </row>
    <row r="43" spans="1:11" ht="23.25" customHeight="1">
      <c r="A43" s="72" t="s">
        <v>34</v>
      </c>
      <c r="B43" s="72"/>
      <c r="C43" s="72"/>
      <c r="D43" s="72"/>
      <c r="E43" s="72"/>
      <c r="F43" s="120"/>
      <c r="G43" s="61">
        <v>46076</v>
      </c>
      <c r="H43" s="73"/>
      <c r="I43" s="61">
        <v>30132</v>
      </c>
      <c r="J43" s="112">
        <f aca="true" t="shared" si="3" ref="J43:J60">G43-I43</f>
        <v>15944</v>
      </c>
      <c r="K43" s="115">
        <f t="shared" si="2"/>
        <v>0.5291384574538697</v>
      </c>
    </row>
    <row r="44" spans="1:11" ht="23.25" customHeight="1">
      <c r="A44" s="72" t="s">
        <v>92</v>
      </c>
      <c r="B44" s="72"/>
      <c r="C44" s="72"/>
      <c r="D44" s="72"/>
      <c r="E44" s="72"/>
      <c r="F44" s="120"/>
      <c r="G44" s="61">
        <v>19273</v>
      </c>
      <c r="H44" s="73"/>
      <c r="I44" s="69">
        <v>18833</v>
      </c>
      <c r="J44" s="112">
        <f t="shared" si="3"/>
        <v>440</v>
      </c>
      <c r="K44" s="115">
        <f t="shared" si="2"/>
        <v>0.02336324536717464</v>
      </c>
    </row>
    <row r="45" spans="1:11" ht="23.25" customHeight="1">
      <c r="A45" s="72" t="s">
        <v>112</v>
      </c>
      <c r="B45" s="72"/>
      <c r="C45" s="72"/>
      <c r="D45" s="72"/>
      <c r="E45" s="72"/>
      <c r="F45" s="120"/>
      <c r="G45" s="61">
        <v>50600</v>
      </c>
      <c r="H45" s="73"/>
      <c r="I45" s="138">
        <v>0</v>
      </c>
      <c r="J45" s="112"/>
      <c r="K45" s="115"/>
    </row>
    <row r="46" spans="1:11" ht="23.25" customHeight="1">
      <c r="A46" s="73" t="s">
        <v>15</v>
      </c>
      <c r="B46" s="73"/>
      <c r="C46" s="73"/>
      <c r="D46" s="73"/>
      <c r="E46" s="73"/>
      <c r="F46" s="39"/>
      <c r="G46" s="64">
        <v>16097</v>
      </c>
      <c r="H46" s="39"/>
      <c r="I46" s="64">
        <v>11613</v>
      </c>
      <c r="J46" s="112">
        <f t="shared" si="3"/>
        <v>4484</v>
      </c>
      <c r="K46" s="115">
        <f t="shared" si="2"/>
        <v>0.38611900456385084</v>
      </c>
    </row>
    <row r="47" spans="1:11" ht="23.25" customHeight="1">
      <c r="A47" s="72" t="s">
        <v>16</v>
      </c>
      <c r="B47" s="72"/>
      <c r="C47" s="72"/>
      <c r="D47" s="72"/>
      <c r="E47" s="72"/>
      <c r="F47" s="120"/>
      <c r="G47" s="37">
        <f>SUM(G42:G46)</f>
        <v>473820</v>
      </c>
      <c r="H47" s="39"/>
      <c r="I47" s="37">
        <f>SUM(I42:I46)</f>
        <v>361472</v>
      </c>
      <c r="J47" s="112">
        <f t="shared" si="3"/>
        <v>112348</v>
      </c>
      <c r="K47" s="115">
        <f t="shared" si="2"/>
        <v>0.3108069228045326</v>
      </c>
    </row>
    <row r="48" spans="1:18" ht="23.25" customHeight="1">
      <c r="A48" s="72" t="s">
        <v>17</v>
      </c>
      <c r="B48" s="72"/>
      <c r="C48" s="72"/>
      <c r="D48" s="72"/>
      <c r="E48" s="72"/>
      <c r="F48" s="120"/>
      <c r="G48" s="61"/>
      <c r="H48" s="73"/>
      <c r="I48" s="61"/>
      <c r="J48" s="112"/>
      <c r="K48" s="115" t="e">
        <f t="shared" si="2"/>
        <v>#DIV/0!</v>
      </c>
      <c r="L48" s="15"/>
      <c r="M48" s="15"/>
      <c r="N48" s="15"/>
      <c r="O48" s="15"/>
      <c r="P48" s="15"/>
      <c r="Q48" s="15"/>
      <c r="R48" s="15"/>
    </row>
    <row r="49" spans="1:11" ht="23.25" customHeight="1">
      <c r="A49" s="72" t="s">
        <v>91</v>
      </c>
      <c r="B49" s="72"/>
      <c r="C49" s="72"/>
      <c r="D49" s="72"/>
      <c r="E49" s="72"/>
      <c r="F49" s="120"/>
      <c r="G49" s="74">
        <v>108372</v>
      </c>
      <c r="H49" s="39"/>
      <c r="I49" s="74">
        <v>122075</v>
      </c>
      <c r="J49" s="112">
        <f>G49-I49</f>
        <v>-13703</v>
      </c>
      <c r="K49" s="115">
        <f t="shared" si="2"/>
        <v>-0.11225066557444194</v>
      </c>
    </row>
    <row r="50" spans="1:11" ht="23.25" customHeight="1">
      <c r="A50" s="72" t="s">
        <v>18</v>
      </c>
      <c r="B50" s="72"/>
      <c r="C50" s="72"/>
      <c r="D50" s="72"/>
      <c r="E50" s="72"/>
      <c r="F50" s="120"/>
      <c r="G50" s="69">
        <f>SUM(G47+G49)</f>
        <v>582192</v>
      </c>
      <c r="H50" s="73"/>
      <c r="I50" s="69">
        <f>SUM(I47+I49)</f>
        <v>483547</v>
      </c>
      <c r="J50" s="112">
        <f>G50-I50</f>
        <v>98645</v>
      </c>
      <c r="K50" s="115">
        <f t="shared" si="2"/>
        <v>0.20400292008842988</v>
      </c>
    </row>
    <row r="51" spans="1:11" ht="23.25" customHeight="1">
      <c r="A51" s="72"/>
      <c r="B51" s="72"/>
      <c r="C51" s="72"/>
      <c r="D51" s="72"/>
      <c r="E51" s="72"/>
      <c r="F51" s="120"/>
      <c r="G51" s="69"/>
      <c r="H51" s="73"/>
      <c r="I51" s="69"/>
      <c r="J51" s="112"/>
      <c r="K51" s="115"/>
    </row>
    <row r="52" spans="1:11" ht="23.25" customHeight="1">
      <c r="A52" s="73" t="s">
        <v>45</v>
      </c>
      <c r="B52" s="73"/>
      <c r="C52" s="73"/>
      <c r="D52" s="73"/>
      <c r="E52" s="73"/>
      <c r="F52" s="39"/>
      <c r="G52" s="59"/>
      <c r="H52" s="73"/>
      <c r="I52" s="61"/>
      <c r="J52" s="112"/>
      <c r="K52" s="115" t="e">
        <f>J52/I52</f>
        <v>#DIV/0!</v>
      </c>
    </row>
    <row r="53" spans="1:11" ht="23.25" customHeight="1">
      <c r="A53" s="73" t="s">
        <v>93</v>
      </c>
      <c r="B53" s="73"/>
      <c r="C53" s="73"/>
      <c r="D53" s="73"/>
      <c r="E53" s="73"/>
      <c r="F53" s="39"/>
      <c r="G53" s="59"/>
      <c r="H53" s="73"/>
      <c r="I53" s="61"/>
      <c r="J53" s="112"/>
      <c r="K53" s="115" t="e">
        <f>J53/I53</f>
        <v>#DIV/0!</v>
      </c>
    </row>
    <row r="54" spans="1:11" ht="23.25" customHeight="1" thickBot="1">
      <c r="A54" s="73" t="s">
        <v>46</v>
      </c>
      <c r="B54" s="73"/>
      <c r="C54" s="73"/>
      <c r="D54" s="73"/>
      <c r="E54" s="73"/>
      <c r="F54" s="39"/>
      <c r="G54" s="75">
        <v>220000</v>
      </c>
      <c r="H54" s="39"/>
      <c r="I54" s="75">
        <v>220000</v>
      </c>
      <c r="J54" s="112">
        <f t="shared" si="3"/>
        <v>0</v>
      </c>
      <c r="K54" s="115">
        <f>J54/I54</f>
        <v>0</v>
      </c>
    </row>
    <row r="55" spans="1:11" ht="23.25" customHeight="1" thickTop="1">
      <c r="A55" s="73" t="s">
        <v>47</v>
      </c>
      <c r="B55" s="73"/>
      <c r="C55" s="73"/>
      <c r="D55" s="73"/>
      <c r="E55" s="73"/>
      <c r="F55" s="39"/>
      <c r="G55" s="62">
        <v>220000</v>
      </c>
      <c r="H55" s="39"/>
      <c r="I55" s="62">
        <v>220000</v>
      </c>
      <c r="J55" s="112">
        <f t="shared" si="3"/>
        <v>0</v>
      </c>
      <c r="K55" s="115">
        <f>J55/I55</f>
        <v>0</v>
      </c>
    </row>
    <row r="56" spans="1:11" s="15" customFormat="1" ht="23.25" customHeight="1">
      <c r="A56" s="73" t="s">
        <v>109</v>
      </c>
      <c r="B56" s="73"/>
      <c r="C56" s="73"/>
      <c r="D56" s="73"/>
      <c r="E56" s="73"/>
      <c r="F56" s="39"/>
      <c r="G56" s="68"/>
      <c r="H56" s="39"/>
      <c r="J56" s="112"/>
      <c r="K56" s="115"/>
    </row>
    <row r="57" spans="1:11" s="15" customFormat="1" ht="23.25" customHeight="1">
      <c r="A57" s="73" t="s">
        <v>73</v>
      </c>
      <c r="B57" s="73"/>
      <c r="C57" s="73"/>
      <c r="D57" s="73"/>
      <c r="E57" s="73"/>
      <c r="F57" s="39"/>
      <c r="G57" s="68">
        <v>16500</v>
      </c>
      <c r="H57" s="39"/>
      <c r="I57" s="137" t="s">
        <v>77</v>
      </c>
      <c r="J57" s="112"/>
      <c r="K57" s="115"/>
    </row>
    <row r="58" spans="1:11" s="15" customFormat="1" ht="23.25" customHeight="1">
      <c r="A58" s="73" t="s">
        <v>95</v>
      </c>
      <c r="B58" s="73"/>
      <c r="C58" s="73"/>
      <c r="D58" s="73"/>
      <c r="E58" s="73"/>
      <c r="F58" s="39"/>
      <c r="G58" s="76">
        <v>95383</v>
      </c>
      <c r="H58" s="39"/>
      <c r="I58" s="76">
        <v>188942</v>
      </c>
      <c r="J58" s="112">
        <f t="shared" si="3"/>
        <v>-93559</v>
      </c>
      <c r="K58" s="115">
        <f>J58/I58</f>
        <v>-0.49517312191042756</v>
      </c>
    </row>
    <row r="59" spans="1:11" ht="23.25" customHeight="1">
      <c r="A59" s="73" t="s">
        <v>48</v>
      </c>
      <c r="B59" s="73"/>
      <c r="C59" s="73"/>
      <c r="D59" s="73"/>
      <c r="E59" s="73"/>
      <c r="F59" s="39"/>
      <c r="G59" s="37">
        <f>SUM(G55:G58)</f>
        <v>331883</v>
      </c>
      <c r="H59" s="73"/>
      <c r="I59" s="37">
        <f>SUM(I55:I58)</f>
        <v>408942</v>
      </c>
      <c r="J59" s="112">
        <f t="shared" si="3"/>
        <v>-77059</v>
      </c>
      <c r="K59" s="115">
        <f>J59/I59</f>
        <v>-0.1884350347971106</v>
      </c>
    </row>
    <row r="60" spans="1:11" ht="23.25" customHeight="1" thickBot="1">
      <c r="A60" s="72" t="s">
        <v>49</v>
      </c>
      <c r="B60" s="72"/>
      <c r="C60" s="72"/>
      <c r="D60" s="72"/>
      <c r="E60" s="72"/>
      <c r="F60" s="120"/>
      <c r="G60" s="41">
        <f>SUM(G50+G59)</f>
        <v>914075</v>
      </c>
      <c r="H60" s="73"/>
      <c r="I60" s="41">
        <f>SUM(I50+I59)</f>
        <v>892489</v>
      </c>
      <c r="J60" s="112">
        <f t="shared" si="3"/>
        <v>21586</v>
      </c>
      <c r="K60" s="115">
        <f>J60/I60</f>
        <v>0.02418629249212035</v>
      </c>
    </row>
    <row r="61" spans="1:11" ht="23.25" customHeight="1" thickTop="1">
      <c r="A61" s="72"/>
      <c r="B61" s="72"/>
      <c r="C61" s="72"/>
      <c r="D61" s="72"/>
      <c r="E61" s="72"/>
      <c r="F61" s="120"/>
      <c r="G61" s="37"/>
      <c r="H61" s="73"/>
      <c r="I61" s="37"/>
      <c r="J61" s="112"/>
      <c r="K61" s="115"/>
    </row>
    <row r="62" spans="1:11" ht="23.25" customHeight="1">
      <c r="A62" s="72"/>
      <c r="B62" s="72"/>
      <c r="C62" s="72"/>
      <c r="D62" s="72"/>
      <c r="E62" s="72"/>
      <c r="F62" s="120"/>
      <c r="G62" s="37"/>
      <c r="H62" s="73"/>
      <c r="I62" s="37"/>
      <c r="J62" s="112"/>
      <c r="K62" s="115"/>
    </row>
    <row r="63" spans="1:11" ht="23.25" customHeight="1">
      <c r="A63" s="72"/>
      <c r="B63" s="72"/>
      <c r="C63" s="72"/>
      <c r="D63" s="72"/>
      <c r="E63" s="72"/>
      <c r="F63" s="120"/>
      <c r="G63" s="37"/>
      <c r="H63" s="73"/>
      <c r="I63" s="37"/>
      <c r="J63" s="112"/>
      <c r="K63" s="115"/>
    </row>
    <row r="64" spans="1:11" ht="23.25" customHeight="1">
      <c r="A64" s="72"/>
      <c r="B64" s="72"/>
      <c r="C64" s="72"/>
      <c r="D64" s="72"/>
      <c r="E64" s="72"/>
      <c r="F64" s="120"/>
      <c r="G64" s="37"/>
      <c r="H64" s="73"/>
      <c r="I64" s="37"/>
      <c r="J64" s="112"/>
      <c r="K64" s="115"/>
    </row>
    <row r="65" spans="1:11" ht="23.25" customHeight="1">
      <c r="A65" s="72"/>
      <c r="B65" s="72"/>
      <c r="C65" s="72"/>
      <c r="D65" s="72"/>
      <c r="E65" s="72"/>
      <c r="F65" s="120"/>
      <c r="G65" s="37"/>
      <c r="H65" s="73"/>
      <c r="I65" s="37"/>
      <c r="J65" s="112"/>
      <c r="K65" s="115"/>
    </row>
    <row r="66" spans="1:11" ht="23.25" customHeight="1">
      <c r="A66" s="72"/>
      <c r="B66" s="72"/>
      <c r="C66" s="72"/>
      <c r="D66" s="72"/>
      <c r="E66" s="72"/>
      <c r="F66" s="120"/>
      <c r="G66" s="37"/>
      <c r="H66" s="73"/>
      <c r="I66" s="37"/>
      <c r="J66" s="112"/>
      <c r="K66" s="115"/>
    </row>
    <row r="67" spans="1:11" ht="23.25" customHeight="1">
      <c r="A67" s="72"/>
      <c r="B67" s="72"/>
      <c r="C67" s="72"/>
      <c r="D67" s="72"/>
      <c r="E67" s="72"/>
      <c r="F67" s="120"/>
      <c r="G67" s="37"/>
      <c r="H67" s="73"/>
      <c r="I67" s="37"/>
      <c r="J67" s="112"/>
      <c r="K67" s="115"/>
    </row>
    <row r="68" spans="1:9" ht="23.25" customHeight="1">
      <c r="A68" s="148" t="s">
        <v>40</v>
      </c>
      <c r="B68" s="148"/>
      <c r="C68" s="148"/>
      <c r="D68" s="148"/>
      <c r="E68" s="148"/>
      <c r="F68" s="148"/>
      <c r="G68" s="148"/>
      <c r="H68" s="148"/>
      <c r="I68" s="148"/>
    </row>
    <row r="69" spans="1:9" ht="23.25" customHeight="1">
      <c r="A69" s="148" t="s">
        <v>3</v>
      </c>
      <c r="B69" s="148"/>
      <c r="C69" s="148"/>
      <c r="D69" s="148"/>
      <c r="E69" s="148"/>
      <c r="F69" s="148"/>
      <c r="G69" s="148"/>
      <c r="H69" s="148"/>
      <c r="I69" s="148"/>
    </row>
    <row r="70" spans="1:9" ht="23.25" customHeight="1">
      <c r="A70" s="77" t="s">
        <v>102</v>
      </c>
      <c r="B70" s="77"/>
      <c r="C70" s="77"/>
      <c r="D70" s="77"/>
      <c r="E70" s="77"/>
      <c r="F70" s="106"/>
      <c r="G70" s="77"/>
      <c r="H70" s="77"/>
      <c r="I70" s="77"/>
    </row>
    <row r="71" spans="1:9" ht="23.25" customHeight="1">
      <c r="A71" s="78"/>
      <c r="B71" s="78"/>
      <c r="C71" s="78"/>
      <c r="D71" s="78"/>
      <c r="E71" s="78"/>
      <c r="F71" s="107"/>
      <c r="G71" s="77"/>
      <c r="H71" s="77"/>
      <c r="I71" s="34" t="s">
        <v>35</v>
      </c>
    </row>
    <row r="72" spans="1:9" ht="23.25" customHeight="1">
      <c r="A72" s="78"/>
      <c r="B72" s="145" t="s">
        <v>41</v>
      </c>
      <c r="C72" s="145"/>
      <c r="D72" s="145"/>
      <c r="E72" s="145"/>
      <c r="F72" s="145"/>
      <c r="G72" s="145"/>
      <c r="H72" s="145"/>
      <c r="I72" s="145"/>
    </row>
    <row r="73" spans="1:10" ht="23.25" customHeight="1">
      <c r="A73" s="78"/>
      <c r="B73" s="146" t="s">
        <v>74</v>
      </c>
      <c r="C73" s="146"/>
      <c r="D73" s="146"/>
      <c r="E73" s="146"/>
      <c r="F73" s="107"/>
      <c r="G73" s="146" t="s">
        <v>104</v>
      </c>
      <c r="H73" s="146"/>
      <c r="I73" s="146"/>
      <c r="J73" s="113" t="s">
        <v>75</v>
      </c>
    </row>
    <row r="74" spans="1:10" ht="23.25" customHeight="1">
      <c r="A74" s="78"/>
      <c r="B74" s="145" t="s">
        <v>103</v>
      </c>
      <c r="C74" s="145"/>
      <c r="D74" s="145"/>
      <c r="E74" s="145"/>
      <c r="F74" s="107"/>
      <c r="G74" s="146" t="s">
        <v>103</v>
      </c>
      <c r="H74" s="146"/>
      <c r="I74" s="146"/>
      <c r="J74" s="114" t="s">
        <v>76</v>
      </c>
    </row>
    <row r="75" spans="1:9" ht="23.25" customHeight="1">
      <c r="A75" s="52"/>
      <c r="B75" s="71">
        <v>2546</v>
      </c>
      <c r="C75" s="71"/>
      <c r="D75" s="71"/>
      <c r="E75" s="71">
        <v>2545</v>
      </c>
      <c r="F75" s="27"/>
      <c r="G75" s="79" t="s">
        <v>7</v>
      </c>
      <c r="H75" s="80"/>
      <c r="I75" s="79" t="s">
        <v>8</v>
      </c>
    </row>
    <row r="76" spans="1:9" ht="23.25" customHeight="1">
      <c r="A76" s="2"/>
      <c r="B76" s="49" t="s">
        <v>36</v>
      </c>
      <c r="C76" s="30"/>
      <c r="D76" s="30"/>
      <c r="E76" s="49" t="s">
        <v>57</v>
      </c>
      <c r="F76" s="30"/>
      <c r="G76" s="49" t="s">
        <v>36</v>
      </c>
      <c r="H76" s="28"/>
      <c r="I76" s="49" t="s">
        <v>57</v>
      </c>
    </row>
    <row r="77" spans="1:9" ht="23.25" customHeight="1">
      <c r="A77" s="60" t="s">
        <v>50</v>
      </c>
      <c r="B77" s="60"/>
      <c r="C77" s="60"/>
      <c r="D77" s="60"/>
      <c r="E77" s="60"/>
      <c r="F77" s="36"/>
      <c r="G77" s="82"/>
      <c r="H77" s="83"/>
      <c r="I77" s="82"/>
    </row>
    <row r="78" spans="1:14" ht="23.25" customHeight="1">
      <c r="A78" s="2" t="s">
        <v>19</v>
      </c>
      <c r="B78" s="69">
        <v>110386</v>
      </c>
      <c r="C78" s="69"/>
      <c r="D78" s="69"/>
      <c r="E78" s="69">
        <v>88930</v>
      </c>
      <c r="F78" s="37"/>
      <c r="G78" s="84">
        <v>312746</v>
      </c>
      <c r="H78" s="5"/>
      <c r="I78" s="5">
        <v>218750</v>
      </c>
      <c r="J78" s="110">
        <f>B78-E78</f>
        <v>21456</v>
      </c>
      <c r="K78" s="115">
        <f>J78/E78</f>
        <v>0.24126841335882154</v>
      </c>
      <c r="M78" s="12">
        <f>G78-I78</f>
        <v>93996</v>
      </c>
      <c r="N78" s="115">
        <f>M78/I78</f>
        <v>0.429696</v>
      </c>
    </row>
    <row r="79" spans="1:14" ht="23.25" customHeight="1">
      <c r="A79" s="2" t="s">
        <v>51</v>
      </c>
      <c r="B79" s="69">
        <v>5553</v>
      </c>
      <c r="C79" s="69"/>
      <c r="D79" s="69"/>
      <c r="E79" s="69">
        <v>3797</v>
      </c>
      <c r="F79" s="37"/>
      <c r="G79" s="57">
        <v>15841</v>
      </c>
      <c r="H79" s="5"/>
      <c r="I79" s="57">
        <v>8142</v>
      </c>
      <c r="J79" s="110">
        <f>B79-E79</f>
        <v>1756</v>
      </c>
      <c r="K79" s="115">
        <f>J79/E79</f>
        <v>0.4624703713457993</v>
      </c>
      <c r="M79" s="12">
        <f aca="true" t="shared" si="4" ref="M79:M88">G79-I79</f>
        <v>7699</v>
      </c>
      <c r="N79" s="115">
        <f aca="true" t="shared" si="5" ref="N79:N88">M79/I79</f>
        <v>0.9455907639400639</v>
      </c>
    </row>
    <row r="80" spans="1:14" ht="23.25" customHeight="1">
      <c r="A80" s="2" t="s">
        <v>20</v>
      </c>
      <c r="B80" s="69">
        <v>2914</v>
      </c>
      <c r="C80" s="69"/>
      <c r="D80" s="69"/>
      <c r="E80" s="69">
        <v>251</v>
      </c>
      <c r="F80" s="37"/>
      <c r="G80" s="57">
        <v>5769</v>
      </c>
      <c r="H80" s="57"/>
      <c r="I80" s="57">
        <v>2720</v>
      </c>
      <c r="J80" s="110">
        <f>B80-E80</f>
        <v>2663</v>
      </c>
      <c r="K80" s="115">
        <f>J80/E80</f>
        <v>10.609561752988048</v>
      </c>
      <c r="M80" s="12">
        <f t="shared" si="4"/>
        <v>3049</v>
      </c>
      <c r="N80" s="115">
        <f t="shared" si="5"/>
        <v>1.120955882352941</v>
      </c>
    </row>
    <row r="81" spans="1:14" ht="23.25" customHeight="1">
      <c r="A81" s="60" t="s">
        <v>21</v>
      </c>
      <c r="B81" s="85">
        <f>SUM(B78:B80)</f>
        <v>118853</v>
      </c>
      <c r="C81" s="4"/>
      <c r="D81" s="116"/>
      <c r="E81" s="85">
        <f>SUM(E78:E80)</f>
        <v>92978</v>
      </c>
      <c r="F81" s="4"/>
      <c r="G81" s="85">
        <f>SUM(G78:G80)</f>
        <v>334356</v>
      </c>
      <c r="H81" s="4"/>
      <c r="I81" s="85">
        <f>SUM(I78:I80)</f>
        <v>229612</v>
      </c>
      <c r="J81" s="110">
        <f>B81-E81</f>
        <v>25875</v>
      </c>
      <c r="K81" s="115">
        <f>J81/E81</f>
        <v>0.27829163888231623</v>
      </c>
      <c r="M81" s="12">
        <f t="shared" si="4"/>
        <v>104744</v>
      </c>
      <c r="N81" s="115">
        <f t="shared" si="5"/>
        <v>0.45617824852359634</v>
      </c>
    </row>
    <row r="82" spans="1:14" ht="23.25" customHeight="1">
      <c r="A82" s="60" t="s">
        <v>52</v>
      </c>
      <c r="B82" s="60"/>
      <c r="C82" s="60"/>
      <c r="D82" s="60"/>
      <c r="E82" s="60"/>
      <c r="F82" s="36"/>
      <c r="G82" s="4"/>
      <c r="H82" s="5"/>
      <c r="I82" s="4"/>
      <c r="J82" s="110"/>
      <c r="K82" s="115"/>
      <c r="M82" s="12"/>
      <c r="N82" s="115"/>
    </row>
    <row r="83" spans="1:14" ht="23.25" customHeight="1">
      <c r="A83" s="2" t="s">
        <v>22</v>
      </c>
      <c r="B83" s="69">
        <v>73634</v>
      </c>
      <c r="C83" s="69"/>
      <c r="D83" s="69"/>
      <c r="E83" s="69">
        <v>64555</v>
      </c>
      <c r="F83" s="37"/>
      <c r="G83" s="86">
        <v>193817</v>
      </c>
      <c r="H83" s="5"/>
      <c r="I83" s="5">
        <v>148892</v>
      </c>
      <c r="J83" s="110">
        <f aca="true" t="shared" si="6" ref="J83:J88">B83-E83</f>
        <v>9079</v>
      </c>
      <c r="K83" s="115">
        <f aca="true" t="shared" si="7" ref="K83:K88">J83/E83</f>
        <v>0.14063976454186353</v>
      </c>
      <c r="M83" s="12">
        <f t="shared" si="4"/>
        <v>44925</v>
      </c>
      <c r="N83" s="115">
        <f t="shared" si="5"/>
        <v>0.30172876984660024</v>
      </c>
    </row>
    <row r="84" spans="1:14" ht="23.25" customHeight="1">
      <c r="A84" s="2" t="s">
        <v>23</v>
      </c>
      <c r="B84" s="69">
        <v>14039</v>
      </c>
      <c r="C84" s="69"/>
      <c r="D84" s="69"/>
      <c r="E84" s="69">
        <v>8903</v>
      </c>
      <c r="F84" s="37"/>
      <c r="G84" s="4">
        <v>41051</v>
      </c>
      <c r="H84" s="5"/>
      <c r="I84" s="4">
        <v>27762</v>
      </c>
      <c r="J84" s="110">
        <f t="shared" si="6"/>
        <v>5136</v>
      </c>
      <c r="K84" s="115">
        <f t="shared" si="7"/>
        <v>0.5768841963383129</v>
      </c>
      <c r="M84" s="12">
        <f t="shared" si="4"/>
        <v>13289</v>
      </c>
      <c r="N84" s="115">
        <f t="shared" si="5"/>
        <v>0.47867588790432963</v>
      </c>
    </row>
    <row r="85" spans="1:14" ht="23.25" customHeight="1">
      <c r="A85" s="2" t="s">
        <v>24</v>
      </c>
      <c r="B85" s="117">
        <f>SUM(B83:B84)</f>
        <v>87673</v>
      </c>
      <c r="C85" s="37"/>
      <c r="D85" s="69"/>
      <c r="E85" s="117">
        <f>SUM(E83:E84)</f>
        <v>73458</v>
      </c>
      <c r="F85" s="37"/>
      <c r="G85" s="85">
        <f>SUM(G83:G84)</f>
        <v>234868</v>
      </c>
      <c r="H85" s="5"/>
      <c r="I85" s="85">
        <f>SUM(I83:I84)</f>
        <v>176654</v>
      </c>
      <c r="J85" s="110">
        <f t="shared" si="6"/>
        <v>14215</v>
      </c>
      <c r="K85" s="115">
        <f t="shared" si="7"/>
        <v>0.19351193879495765</v>
      </c>
      <c r="M85" s="12">
        <f t="shared" si="4"/>
        <v>58214</v>
      </c>
      <c r="N85" s="115">
        <f t="shared" si="5"/>
        <v>0.32953683471645134</v>
      </c>
    </row>
    <row r="86" spans="1:14" ht="23.25" customHeight="1">
      <c r="A86" s="60" t="s">
        <v>53</v>
      </c>
      <c r="B86" s="5">
        <f>B81-B85</f>
        <v>31180</v>
      </c>
      <c r="C86" s="5"/>
      <c r="D86" s="60"/>
      <c r="E86" s="5">
        <f>E81-E85</f>
        <v>19520</v>
      </c>
      <c r="F86" s="5"/>
      <c r="G86" s="5">
        <f>G81-G85</f>
        <v>99488</v>
      </c>
      <c r="H86" s="5"/>
      <c r="I86" s="5">
        <f>I81-I85</f>
        <v>52958</v>
      </c>
      <c r="J86" s="110">
        <f t="shared" si="6"/>
        <v>11660</v>
      </c>
      <c r="K86" s="115">
        <f t="shared" si="7"/>
        <v>0.5973360655737705</v>
      </c>
      <c r="M86" s="12">
        <f t="shared" si="4"/>
        <v>46530</v>
      </c>
      <c r="N86" s="115">
        <f t="shared" si="5"/>
        <v>0.8786207938366253</v>
      </c>
    </row>
    <row r="87" spans="1:14" ht="23.25" customHeight="1">
      <c r="A87" s="2" t="s">
        <v>6</v>
      </c>
      <c r="B87" s="50">
        <v>4795</v>
      </c>
      <c r="C87" s="37"/>
      <c r="D87" s="69"/>
      <c r="E87" s="50">
        <v>5564</v>
      </c>
      <c r="F87" s="37"/>
      <c r="G87" s="4">
        <v>15947</v>
      </c>
      <c r="H87" s="5"/>
      <c r="I87" s="4">
        <v>16637</v>
      </c>
      <c r="J87" s="110">
        <f t="shared" si="6"/>
        <v>-769</v>
      </c>
      <c r="K87" s="115">
        <f t="shared" si="7"/>
        <v>-0.1382099209202013</v>
      </c>
      <c r="M87" s="12">
        <f t="shared" si="4"/>
        <v>-690</v>
      </c>
      <c r="N87" s="115">
        <f t="shared" si="5"/>
        <v>-0.04147382340566208</v>
      </c>
    </row>
    <row r="88" spans="1:14" ht="23.25" customHeight="1" thickBot="1">
      <c r="A88" s="60" t="s">
        <v>54</v>
      </c>
      <c r="B88" s="41">
        <f>B86-B87</f>
        <v>26385</v>
      </c>
      <c r="C88" s="37"/>
      <c r="D88" s="116"/>
      <c r="E88" s="41">
        <f>E86-E87</f>
        <v>13956</v>
      </c>
      <c r="F88" s="37"/>
      <c r="G88" s="87">
        <f>G86-G87</f>
        <v>83541</v>
      </c>
      <c r="H88" s="8"/>
      <c r="I88" s="87">
        <f>I86-I87</f>
        <v>36321</v>
      </c>
      <c r="J88" s="110">
        <f t="shared" si="6"/>
        <v>12429</v>
      </c>
      <c r="K88" s="115">
        <f t="shared" si="7"/>
        <v>0.8905846947549441</v>
      </c>
      <c r="M88" s="12">
        <f t="shared" si="4"/>
        <v>47220</v>
      </c>
      <c r="N88" s="115">
        <f t="shared" si="5"/>
        <v>1.3000743371603205</v>
      </c>
    </row>
    <row r="89" spans="1:11" ht="23.25" customHeight="1" thickBot="1" thickTop="1">
      <c r="A89" s="60" t="s">
        <v>58</v>
      </c>
      <c r="B89" s="142">
        <v>11.99</v>
      </c>
      <c r="C89" s="143"/>
      <c r="D89" s="144"/>
      <c r="E89" s="142">
        <v>23.65</v>
      </c>
      <c r="F89" s="121"/>
      <c r="G89" s="88">
        <v>37.97</v>
      </c>
      <c r="H89" s="89"/>
      <c r="I89" s="88">
        <v>61.56</v>
      </c>
      <c r="J89" s="110"/>
      <c r="K89" s="115"/>
    </row>
    <row r="90" spans="1:11" ht="23.25" customHeight="1" thickBot="1" thickTop="1">
      <c r="A90" s="60" t="s">
        <v>38</v>
      </c>
      <c r="B90" s="118">
        <v>2200000</v>
      </c>
      <c r="C90" s="36"/>
      <c r="D90" s="60"/>
      <c r="E90" s="118">
        <v>590000</v>
      </c>
      <c r="F90" s="62"/>
      <c r="G90" s="90">
        <v>2200000</v>
      </c>
      <c r="H90" s="91"/>
      <c r="I90" s="90">
        <v>590000</v>
      </c>
      <c r="J90" s="110"/>
      <c r="K90" s="115"/>
    </row>
    <row r="91" spans="1:9" ht="23.25" customHeight="1" thickTop="1">
      <c r="A91" s="60"/>
      <c r="B91" s="60"/>
      <c r="C91" s="60"/>
      <c r="D91" s="60"/>
      <c r="E91" s="60"/>
      <c r="F91" s="36"/>
      <c r="G91" s="91"/>
      <c r="H91" s="91"/>
      <c r="I91" s="91"/>
    </row>
    <row r="92" spans="1:9" ht="23.25" customHeight="1">
      <c r="A92" s="60"/>
      <c r="B92" s="60"/>
      <c r="C92" s="60"/>
      <c r="D92" s="60"/>
      <c r="E92" s="60"/>
      <c r="F92" s="36"/>
      <c r="G92" s="91"/>
      <c r="H92" s="91"/>
      <c r="I92" s="91"/>
    </row>
    <row r="93" spans="1:9" ht="23.25" customHeight="1">
      <c r="A93" s="60"/>
      <c r="B93" s="60"/>
      <c r="C93" s="60"/>
      <c r="D93" s="60"/>
      <c r="E93" s="60"/>
      <c r="F93" s="36"/>
      <c r="G93" s="91"/>
      <c r="H93" s="91"/>
      <c r="I93" s="91"/>
    </row>
    <row r="94" spans="1:9" ht="23.25" customHeight="1">
      <c r="A94" s="60"/>
      <c r="B94" s="60"/>
      <c r="C94" s="60"/>
      <c r="D94" s="60"/>
      <c r="E94" s="60"/>
      <c r="F94" s="36"/>
      <c r="G94" s="91"/>
      <c r="H94" s="91"/>
      <c r="I94" s="91"/>
    </row>
    <row r="95" spans="1:9" ht="23.25" customHeight="1">
      <c r="A95" s="36"/>
      <c r="B95" s="36"/>
      <c r="C95" s="36"/>
      <c r="D95" s="36"/>
      <c r="E95" s="36"/>
      <c r="F95" s="36"/>
      <c r="G95" s="108"/>
      <c r="H95" s="8"/>
      <c r="I95" s="108"/>
    </row>
    <row r="96" spans="1:9" ht="23.25" customHeight="1">
      <c r="A96" s="6"/>
      <c r="B96" s="6"/>
      <c r="C96" s="6"/>
      <c r="D96" s="6"/>
      <c r="E96" s="6"/>
      <c r="F96" s="6"/>
      <c r="G96" s="86"/>
      <c r="H96" s="5"/>
      <c r="I96" s="5"/>
    </row>
    <row r="97" spans="1:9" ht="23.25" customHeight="1">
      <c r="A97" s="6"/>
      <c r="B97" s="6"/>
      <c r="C97" s="6"/>
      <c r="D97" s="6"/>
      <c r="E97" s="6"/>
      <c r="F97" s="6"/>
      <c r="G97" s="5"/>
      <c r="H97" s="5"/>
      <c r="I97" s="5"/>
    </row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</sheetData>
  <mergeCells count="9">
    <mergeCell ref="B74:E74"/>
    <mergeCell ref="G74:I74"/>
    <mergeCell ref="G4:I4"/>
    <mergeCell ref="G37:I37"/>
    <mergeCell ref="A69:I69"/>
    <mergeCell ref="A68:I68"/>
    <mergeCell ref="B72:I72"/>
    <mergeCell ref="B73:E73"/>
    <mergeCell ref="G73:I73"/>
  </mergeCells>
  <printOptions/>
  <pageMargins left="0.8267716535433072" right="0.2362204724409449" top="0.7874015748031497" bottom="0.7874015748031497" header="0.35433070866141736" footer="0.31496062992125984"/>
  <pageSetup firstPageNumber="2" useFirstPageNumber="1" horizontalDpi="180" verticalDpi="180" orientation="portrait" paperSize="9" scale="99" r:id="rId1"/>
  <headerFooter alignWithMargins="0">
    <oddFooter>&amp;L&amp;"AngsanaUPC,ธรรมดา"     หมายเหตุประกอบงบการเงินเป็นส่วนหนึ่งของงบการเงินนี้&amp;C&amp;"AngsanaUPC,ธรรมดา"&amp;P</oddFooter>
  </headerFooter>
  <rowBreaks count="2" manualBreakCount="2">
    <brk id="33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A3" sqref="A3:H3"/>
    </sheetView>
  </sheetViews>
  <sheetFormatPr defaultColWidth="9.140625" defaultRowHeight="21.75"/>
  <cols>
    <col min="1" max="1" width="38.421875" style="2" customWidth="1"/>
    <col min="2" max="2" width="2.8515625" style="2" customWidth="1"/>
    <col min="3" max="3" width="9.28125" style="2" customWidth="1"/>
    <col min="4" max="4" width="14.7109375" style="2" customWidth="1"/>
    <col min="5" max="5" width="2.28125" style="6" customWidth="1"/>
    <col min="6" max="6" width="12.7109375" style="2" customWidth="1"/>
    <col min="7" max="7" width="2.28125" style="6" customWidth="1"/>
    <col min="8" max="8" width="12.7109375" style="2" customWidth="1"/>
    <col min="9" max="16384" width="9.140625" style="2" customWidth="1"/>
  </cols>
  <sheetData>
    <row r="1" spans="1:8" ht="21.75" customHeight="1">
      <c r="A1" s="149" t="s">
        <v>40</v>
      </c>
      <c r="B1" s="149"/>
      <c r="C1" s="149"/>
      <c r="D1" s="149"/>
      <c r="E1" s="149"/>
      <c r="F1" s="149"/>
      <c r="G1" s="149"/>
      <c r="H1" s="149"/>
    </row>
    <row r="2" spans="1:9" ht="21.75" customHeight="1">
      <c r="A2" s="150" t="s">
        <v>55</v>
      </c>
      <c r="B2" s="150"/>
      <c r="C2" s="150"/>
      <c r="D2" s="150"/>
      <c r="E2" s="150"/>
      <c r="F2" s="150"/>
      <c r="G2" s="150"/>
      <c r="H2" s="150"/>
      <c r="I2" s="23"/>
    </row>
    <row r="3" spans="1:9" ht="21.75" customHeight="1">
      <c r="A3" s="150" t="s">
        <v>105</v>
      </c>
      <c r="B3" s="150"/>
      <c r="C3" s="150"/>
      <c r="D3" s="150"/>
      <c r="E3" s="150"/>
      <c r="F3" s="150"/>
      <c r="G3" s="150"/>
      <c r="H3" s="150"/>
      <c r="I3" s="23"/>
    </row>
    <row r="4" spans="1:9" ht="21.75" customHeight="1">
      <c r="A4" s="21"/>
      <c r="B4" s="21"/>
      <c r="C4" s="21"/>
      <c r="D4" s="22"/>
      <c r="E4" s="22"/>
      <c r="F4" s="22"/>
      <c r="G4" s="22"/>
      <c r="H4" s="22"/>
      <c r="I4" s="23"/>
    </row>
    <row r="5" spans="1:8" ht="21.75" customHeight="1">
      <c r="A5" s="1"/>
      <c r="B5" s="1"/>
      <c r="C5" s="1"/>
      <c r="D5" s="24"/>
      <c r="E5" s="25"/>
      <c r="F5" s="24"/>
      <c r="G5" s="24"/>
      <c r="H5" s="29" t="s">
        <v>35</v>
      </c>
    </row>
    <row r="6" spans="1:8" ht="21.75" customHeight="1">
      <c r="A6" s="1"/>
      <c r="B6" s="1"/>
      <c r="C6" s="1"/>
      <c r="D6" s="24"/>
      <c r="E6" s="25"/>
      <c r="F6" s="24"/>
      <c r="G6" s="24"/>
      <c r="H6" s="29"/>
    </row>
    <row r="7" spans="4:8" ht="21.75" customHeight="1">
      <c r="D7" s="151" t="s">
        <v>60</v>
      </c>
      <c r="E7" s="151"/>
      <c r="F7" s="151"/>
      <c r="G7" s="151"/>
      <c r="H7" s="151"/>
    </row>
    <row r="8" spans="1:8" s="34" customFormat="1" ht="22.5" customHeight="1">
      <c r="A8" s="31"/>
      <c r="B8" s="31"/>
      <c r="C8" s="31"/>
      <c r="D8" s="3" t="s">
        <v>2</v>
      </c>
      <c r="E8" s="32"/>
      <c r="F8" s="33"/>
      <c r="G8" s="32"/>
      <c r="H8" s="33"/>
    </row>
    <row r="9" spans="1:8" s="34" customFormat="1" ht="22.5" customHeight="1">
      <c r="A9" s="31"/>
      <c r="B9" s="31"/>
      <c r="C9" s="31"/>
      <c r="D9" s="7" t="s">
        <v>33</v>
      </c>
      <c r="E9" s="32"/>
      <c r="F9" s="35" t="s">
        <v>56</v>
      </c>
      <c r="G9" s="32"/>
      <c r="H9" s="35" t="s">
        <v>32</v>
      </c>
    </row>
    <row r="10" spans="1:8" s="34" customFormat="1" ht="22.5" customHeight="1">
      <c r="A10" s="31"/>
      <c r="B10" s="31"/>
      <c r="C10" s="31"/>
      <c r="D10" s="3"/>
      <c r="E10" s="32"/>
      <c r="F10" s="33"/>
      <c r="G10" s="32"/>
      <c r="H10" s="33"/>
    </row>
    <row r="11" spans="1:8" ht="21.75" customHeight="1">
      <c r="A11" s="36" t="s">
        <v>94</v>
      </c>
      <c r="B11" s="36"/>
      <c r="C11" s="36"/>
      <c r="D11" s="37">
        <v>59000</v>
      </c>
      <c r="E11" s="38"/>
      <c r="F11" s="134">
        <v>288785</v>
      </c>
      <c r="G11" s="38"/>
      <c r="H11" s="5">
        <f>SUM(D11:F11)</f>
        <v>347785</v>
      </c>
    </row>
    <row r="12" spans="1:8" ht="21.75" customHeight="1">
      <c r="A12" s="6" t="s">
        <v>54</v>
      </c>
      <c r="B12" s="6"/>
      <c r="C12" s="6"/>
      <c r="D12" s="39">
        <v>0</v>
      </c>
      <c r="E12" s="40"/>
      <c r="F12" s="132">
        <v>36321</v>
      </c>
      <c r="G12" s="38"/>
      <c r="H12" s="5">
        <f>SUM(D12:F12)</f>
        <v>36321</v>
      </c>
    </row>
    <row r="13" spans="1:8" ht="21.75" customHeight="1">
      <c r="A13" s="6" t="s">
        <v>110</v>
      </c>
      <c r="B13" s="6"/>
      <c r="C13" s="6"/>
      <c r="D13" s="39">
        <v>0</v>
      </c>
      <c r="E13" s="40"/>
      <c r="F13" s="123">
        <v>-161000</v>
      </c>
      <c r="G13" s="38"/>
      <c r="H13" s="38">
        <f>SUM(D13:F13)</f>
        <v>-161000</v>
      </c>
    </row>
    <row r="14" spans="1:8" ht="21.75" customHeight="1">
      <c r="A14" s="6" t="s">
        <v>113</v>
      </c>
      <c r="B14" s="6"/>
      <c r="C14" s="6"/>
      <c r="D14" s="37">
        <v>161000</v>
      </c>
      <c r="E14" s="40"/>
      <c r="F14" s="39">
        <v>0</v>
      </c>
      <c r="G14" s="38"/>
      <c r="H14" s="5">
        <f>SUM(D14:F14)</f>
        <v>161000</v>
      </c>
    </row>
    <row r="15" spans="1:8" ht="21.75" customHeight="1" thickBot="1">
      <c r="A15" s="6" t="s">
        <v>106</v>
      </c>
      <c r="B15" s="6"/>
      <c r="C15" s="6"/>
      <c r="D15" s="41">
        <f>SUM(D11:D14)</f>
        <v>220000</v>
      </c>
      <c r="E15" s="38"/>
      <c r="F15" s="133">
        <f>SUM(F11:F14)</f>
        <v>164106</v>
      </c>
      <c r="G15" s="38"/>
      <c r="H15" s="41">
        <f>SUM(H11:H14)</f>
        <v>384106</v>
      </c>
    </row>
    <row r="16" spans="1:8" ht="21.75" customHeight="1" thickTop="1">
      <c r="A16" s="6"/>
      <c r="B16" s="6"/>
      <c r="C16" s="6"/>
      <c r="D16" s="37"/>
      <c r="E16" s="38"/>
      <c r="F16" s="38"/>
      <c r="G16" s="38"/>
      <c r="H16" s="38"/>
    </row>
    <row r="17" spans="4:8" ht="21.75" customHeight="1">
      <c r="D17" s="37"/>
      <c r="E17" s="38"/>
      <c r="F17" s="38"/>
      <c r="G17" s="38"/>
      <c r="H17" s="38"/>
    </row>
    <row r="18" spans="1:8" ht="21.75" customHeight="1">
      <c r="A18" s="6"/>
      <c r="B18" s="6"/>
      <c r="C18" s="6"/>
      <c r="D18" s="151" t="s">
        <v>59</v>
      </c>
      <c r="E18" s="151"/>
      <c r="F18" s="151"/>
      <c r="G18" s="151"/>
      <c r="H18" s="151"/>
    </row>
    <row r="19" spans="1:8" ht="21.75" customHeight="1">
      <c r="A19" s="6"/>
      <c r="B19" s="6"/>
      <c r="C19" s="6"/>
      <c r="D19" s="3" t="s">
        <v>2</v>
      </c>
      <c r="E19" s="32"/>
      <c r="F19" s="33"/>
      <c r="G19" s="32"/>
      <c r="H19" s="33"/>
    </row>
    <row r="20" spans="1:8" ht="21.75" customHeight="1">
      <c r="A20" s="6"/>
      <c r="B20" s="6"/>
      <c r="C20" s="6"/>
      <c r="D20" s="7" t="s">
        <v>33</v>
      </c>
      <c r="E20" s="32"/>
      <c r="F20" s="35" t="s">
        <v>56</v>
      </c>
      <c r="G20" s="32"/>
      <c r="H20" s="35" t="s">
        <v>32</v>
      </c>
    </row>
    <row r="21" spans="1:8" ht="21.75" customHeight="1">
      <c r="A21" s="36" t="s">
        <v>98</v>
      </c>
      <c r="B21" s="36"/>
      <c r="C21" s="36"/>
      <c r="D21" s="37">
        <v>220000</v>
      </c>
      <c r="E21" s="38"/>
      <c r="F21" s="134">
        <v>188942</v>
      </c>
      <c r="G21" s="38"/>
      <c r="H21" s="37">
        <f>SUM(D21:F21)</f>
        <v>408942</v>
      </c>
    </row>
    <row r="22" spans="1:8" ht="21.75" customHeight="1">
      <c r="A22" s="6" t="s">
        <v>54</v>
      </c>
      <c r="B22" s="6"/>
      <c r="C22" s="6"/>
      <c r="D22" s="39">
        <v>0</v>
      </c>
      <c r="E22" s="40"/>
      <c r="F22" s="135">
        <v>83541</v>
      </c>
      <c r="G22" s="122"/>
      <c r="H22" s="136">
        <f>SUM(D22:F22)</f>
        <v>83541</v>
      </c>
    </row>
    <row r="23" spans="1:8" ht="21.75" customHeight="1">
      <c r="A23" s="6" t="s">
        <v>111</v>
      </c>
      <c r="B23" s="6"/>
      <c r="C23" s="6"/>
      <c r="D23" s="39">
        <v>0</v>
      </c>
      <c r="E23" s="40"/>
      <c r="F23" s="128">
        <v>-110000</v>
      </c>
      <c r="G23" s="123"/>
      <c r="H23" s="123">
        <f>SUM(D23:F23)</f>
        <v>-110000</v>
      </c>
    </row>
    <row r="24" spans="1:8" ht="21.75" customHeight="1">
      <c r="A24" s="6" t="s">
        <v>110</v>
      </c>
      <c r="B24" s="6"/>
      <c r="C24" s="6"/>
      <c r="D24" s="39">
        <v>0</v>
      </c>
      <c r="E24" s="40"/>
      <c r="F24" s="128">
        <v>-50600</v>
      </c>
      <c r="G24" s="123"/>
      <c r="H24" s="123">
        <f>SUM(D24:F24)</f>
        <v>-50600</v>
      </c>
    </row>
    <row r="25" spans="1:8" ht="21.75" customHeight="1" thickBot="1">
      <c r="A25" s="6" t="s">
        <v>107</v>
      </c>
      <c r="B25" s="6"/>
      <c r="C25" s="6"/>
      <c r="D25" s="51">
        <f>SUM(D21:D24)</f>
        <v>220000</v>
      </c>
      <c r="E25" s="5"/>
      <c r="F25" s="51">
        <f>SUM(F21:F24)</f>
        <v>111883</v>
      </c>
      <c r="G25" s="5"/>
      <c r="H25" s="51">
        <f>SUM(H21:H24)</f>
        <v>331883</v>
      </c>
    </row>
    <row r="26" spans="1:8" ht="21.75" customHeight="1" thickTop="1">
      <c r="A26" s="6"/>
      <c r="B26" s="6"/>
      <c r="C26" s="6"/>
      <c r="D26" s="4"/>
      <c r="E26" s="5"/>
      <c r="F26" s="4"/>
      <c r="G26" s="5"/>
      <c r="H26" s="4"/>
    </row>
    <row r="27" spans="1:8" ht="21.75" customHeight="1">
      <c r="A27" s="6"/>
      <c r="B27" s="6"/>
      <c r="C27" s="6"/>
      <c r="D27" s="4"/>
      <c r="E27" s="5"/>
      <c r="F27" s="4"/>
      <c r="G27" s="5"/>
      <c r="H27" s="4"/>
    </row>
    <row r="28" spans="1:8" ht="21.75" customHeight="1">
      <c r="A28" s="103"/>
      <c r="B28" s="103"/>
      <c r="C28" s="103"/>
      <c r="D28" s="103"/>
      <c r="E28" s="103"/>
      <c r="F28" s="103"/>
      <c r="G28" s="103"/>
      <c r="H28" s="103"/>
    </row>
    <row r="29" spans="1:9" ht="21.75" customHeight="1">
      <c r="A29" s="104"/>
      <c r="B29" s="104"/>
      <c r="C29" s="104"/>
      <c r="D29" s="105"/>
      <c r="E29" s="105"/>
      <c r="F29" s="105"/>
      <c r="G29" s="105"/>
      <c r="H29" s="105"/>
      <c r="I29" s="23"/>
    </row>
    <row r="30" spans="1:9" ht="21.75" customHeight="1">
      <c r="A30" s="104"/>
      <c r="B30" s="104"/>
      <c r="C30" s="104"/>
      <c r="D30" s="105"/>
      <c r="E30" s="105"/>
      <c r="F30" s="105"/>
      <c r="G30" s="105"/>
      <c r="H30" s="105"/>
      <c r="I30" s="23"/>
    </row>
    <row r="31" spans="1:9" ht="21.75" customHeight="1">
      <c r="A31" s="104"/>
      <c r="B31" s="104"/>
      <c r="C31" s="104"/>
      <c r="D31" s="105"/>
      <c r="E31" s="105"/>
      <c r="F31" s="105"/>
      <c r="G31" s="105"/>
      <c r="H31" s="105"/>
      <c r="I31" s="23"/>
    </row>
    <row r="32" spans="1:8" ht="21.75" customHeight="1">
      <c r="A32" s="24"/>
      <c r="B32" s="24"/>
      <c r="C32" s="24"/>
      <c r="D32" s="24"/>
      <c r="E32" s="25"/>
      <c r="F32" s="24"/>
      <c r="G32" s="24"/>
      <c r="H32" s="26"/>
    </row>
    <row r="33" spans="1:8" ht="21.75" customHeight="1">
      <c r="A33" s="47"/>
      <c r="B33" s="47"/>
      <c r="C33" s="47"/>
      <c r="D33" s="6"/>
      <c r="E33" s="27"/>
      <c r="F33" s="6"/>
      <c r="H33" s="8"/>
    </row>
    <row r="34" spans="1:8" ht="21.75" customHeight="1">
      <c r="A34" s="6"/>
      <c r="B34" s="6"/>
      <c r="C34" s="6"/>
      <c r="D34" s="30"/>
      <c r="E34" s="30"/>
      <c r="F34" s="30"/>
      <c r="G34" s="30"/>
      <c r="H34" s="30"/>
    </row>
    <row r="35" spans="1:8" s="34" customFormat="1" ht="22.5" customHeight="1">
      <c r="A35" s="31"/>
      <c r="B35" s="31"/>
      <c r="C35" s="31"/>
      <c r="D35" s="3"/>
      <c r="E35" s="32"/>
      <c r="F35" s="33"/>
      <c r="G35" s="32"/>
      <c r="H35" s="33"/>
    </row>
    <row r="36" spans="1:8" s="34" customFormat="1" ht="22.5" customHeight="1">
      <c r="A36" s="31"/>
      <c r="B36" s="31"/>
      <c r="C36" s="31"/>
      <c r="D36" s="3"/>
      <c r="E36" s="32"/>
      <c r="F36" s="33"/>
      <c r="G36" s="32"/>
      <c r="H36" s="33"/>
    </row>
    <row r="37" spans="1:8" s="34" customFormat="1" ht="22.5" customHeight="1">
      <c r="A37" s="31"/>
      <c r="B37" s="31"/>
      <c r="C37" s="31"/>
      <c r="D37" s="3"/>
      <c r="E37" s="32"/>
      <c r="F37" s="33"/>
      <c r="G37" s="32"/>
      <c r="H37" s="33"/>
    </row>
    <row r="38" spans="1:8" ht="21">
      <c r="A38" s="6"/>
      <c r="B38" s="6"/>
      <c r="C38" s="6"/>
      <c r="D38" s="6"/>
      <c r="F38" s="6"/>
      <c r="H38" s="6"/>
    </row>
    <row r="39" spans="1:8" ht="21">
      <c r="A39" s="6"/>
      <c r="B39" s="6"/>
      <c r="C39" s="6"/>
      <c r="D39" s="6"/>
      <c r="F39" s="6"/>
      <c r="H39" s="6"/>
    </row>
    <row r="40" spans="1:8" ht="21">
      <c r="A40" s="6"/>
      <c r="B40" s="6"/>
      <c r="C40" s="6"/>
      <c r="D40" s="6"/>
      <c r="F40" s="6"/>
      <c r="H40" s="6"/>
    </row>
    <row r="41" spans="1:8" ht="21">
      <c r="A41" s="6"/>
      <c r="B41" s="6"/>
      <c r="C41" s="6"/>
      <c r="D41" s="6"/>
      <c r="F41" s="6"/>
      <c r="H41" s="6"/>
    </row>
    <row r="42" spans="1:8" ht="21">
      <c r="A42" s="6"/>
      <c r="B42" s="6"/>
      <c r="C42" s="6"/>
      <c r="D42" s="6"/>
      <c r="F42" s="6"/>
      <c r="H42" s="6"/>
    </row>
    <row r="43" spans="1:8" ht="21">
      <c r="A43" s="6"/>
      <c r="B43" s="6"/>
      <c r="C43" s="6"/>
      <c r="D43" s="6"/>
      <c r="F43" s="6"/>
      <c r="H43" s="6"/>
    </row>
    <row r="44" spans="1:8" ht="21">
      <c r="A44" s="6"/>
      <c r="B44" s="6"/>
      <c r="C44" s="6"/>
      <c r="D44" s="6"/>
      <c r="F44" s="6"/>
      <c r="H44" s="6"/>
    </row>
    <row r="45" spans="1:8" ht="21">
      <c r="A45" s="6"/>
      <c r="B45" s="6"/>
      <c r="C45" s="6"/>
      <c r="D45" s="6"/>
      <c r="F45" s="6"/>
      <c r="H45" s="6"/>
    </row>
    <row r="46" spans="1:8" ht="21">
      <c r="A46" s="6"/>
      <c r="B46" s="6"/>
      <c r="C46" s="6"/>
      <c r="D46" s="6"/>
      <c r="F46" s="6"/>
      <c r="H46" s="6"/>
    </row>
    <row r="47" spans="1:8" ht="21">
      <c r="A47" s="6"/>
      <c r="B47" s="6"/>
      <c r="C47" s="6"/>
      <c r="D47" s="6"/>
      <c r="F47" s="6"/>
      <c r="H47" s="6"/>
    </row>
    <row r="48" spans="1:8" ht="21">
      <c r="A48" s="6"/>
      <c r="B48" s="6"/>
      <c r="C48" s="6"/>
      <c r="D48" s="6"/>
      <c r="F48" s="6"/>
      <c r="H48" s="6"/>
    </row>
    <row r="49" spans="1:8" ht="21">
      <c r="A49" s="6"/>
      <c r="B49" s="6"/>
      <c r="C49" s="6"/>
      <c r="D49" s="6"/>
      <c r="F49" s="6"/>
      <c r="H49" s="6"/>
    </row>
    <row r="50" spans="1:8" ht="21">
      <c r="A50" s="6"/>
      <c r="B50" s="6"/>
      <c r="C50" s="6"/>
      <c r="D50" s="6"/>
      <c r="F50" s="6"/>
      <c r="H50" s="6"/>
    </row>
    <row r="51" spans="1:8" ht="21">
      <c r="A51" s="6"/>
      <c r="B51" s="6"/>
      <c r="C51" s="6"/>
      <c r="D51" s="6"/>
      <c r="F51" s="6"/>
      <c r="H51" s="6"/>
    </row>
    <row r="52" spans="1:8" ht="21">
      <c r="A52" s="6"/>
      <c r="B52" s="6"/>
      <c r="C52" s="6"/>
      <c r="D52" s="6"/>
      <c r="F52" s="6"/>
      <c r="H52" s="6"/>
    </row>
    <row r="53" spans="1:8" ht="21">
      <c r="A53" s="6"/>
      <c r="B53" s="6"/>
      <c r="C53" s="6"/>
      <c r="D53" s="6"/>
      <c r="F53" s="6"/>
      <c r="H53" s="6"/>
    </row>
    <row r="54" spans="1:8" ht="21">
      <c r="A54" s="6"/>
      <c r="B54" s="6"/>
      <c r="C54" s="6"/>
      <c r="D54" s="6"/>
      <c r="F54" s="6"/>
      <c r="H54" s="6"/>
    </row>
    <row r="55" spans="1:8" ht="21">
      <c r="A55" s="6"/>
      <c r="B55" s="6"/>
      <c r="C55" s="6"/>
      <c r="D55" s="6"/>
      <c r="F55" s="6"/>
      <c r="H55" s="6"/>
    </row>
    <row r="56" spans="1:8" ht="21">
      <c r="A56" s="6"/>
      <c r="B56" s="6"/>
      <c r="C56" s="6"/>
      <c r="D56" s="6"/>
      <c r="F56" s="6"/>
      <c r="H56" s="6"/>
    </row>
    <row r="57" spans="1:8" ht="21">
      <c r="A57" s="6"/>
      <c r="B57" s="6"/>
      <c r="C57" s="6"/>
      <c r="D57" s="6"/>
      <c r="F57" s="6"/>
      <c r="H57" s="6"/>
    </row>
    <row r="58" spans="1:8" ht="21">
      <c r="A58" s="6"/>
      <c r="B58" s="6"/>
      <c r="C58" s="6"/>
      <c r="D58" s="6"/>
      <c r="F58" s="6"/>
      <c r="H58" s="6"/>
    </row>
    <row r="59" spans="1:8" ht="21">
      <c r="A59" s="6"/>
      <c r="B59" s="6"/>
      <c r="C59" s="6"/>
      <c r="D59" s="6"/>
      <c r="F59" s="6"/>
      <c r="H59" s="6"/>
    </row>
    <row r="60" spans="1:8" ht="21">
      <c r="A60" s="6"/>
      <c r="B60" s="6"/>
      <c r="C60" s="6"/>
      <c r="D60" s="6"/>
      <c r="F60" s="6"/>
      <c r="H60" s="6"/>
    </row>
    <row r="61" spans="1:8" ht="21">
      <c r="A61" s="6"/>
      <c r="B61" s="6"/>
      <c r="C61" s="6"/>
      <c r="D61" s="6"/>
      <c r="F61" s="6"/>
      <c r="H61" s="6"/>
    </row>
    <row r="62" spans="1:8" ht="21">
      <c r="A62" s="6"/>
      <c r="B62" s="6"/>
      <c r="C62" s="6"/>
      <c r="D62" s="6"/>
      <c r="F62" s="6"/>
      <c r="H62" s="6"/>
    </row>
    <row r="63" spans="1:8" ht="21">
      <c r="A63" s="6"/>
      <c r="B63" s="6"/>
      <c r="C63" s="6"/>
      <c r="D63" s="6"/>
      <c r="F63" s="6"/>
      <c r="H63" s="6"/>
    </row>
    <row r="64" spans="1:8" ht="21">
      <c r="A64" s="6"/>
      <c r="B64" s="6"/>
      <c r="C64" s="6"/>
      <c r="D64" s="6"/>
      <c r="F64" s="6"/>
      <c r="H64" s="6"/>
    </row>
    <row r="65" spans="1:8" ht="21">
      <c r="A65" s="6"/>
      <c r="B65" s="6"/>
      <c r="C65" s="6"/>
      <c r="D65" s="6"/>
      <c r="F65" s="6"/>
      <c r="H65" s="6"/>
    </row>
    <row r="66" spans="1:8" ht="21">
      <c r="A66" s="6"/>
      <c r="B66" s="6"/>
      <c r="C66" s="6"/>
      <c r="D66" s="6"/>
      <c r="F66" s="6"/>
      <c r="H66" s="6"/>
    </row>
    <row r="67" spans="1:8" ht="21">
      <c r="A67" s="6"/>
      <c r="B67" s="6"/>
      <c r="C67" s="6"/>
      <c r="D67" s="6"/>
      <c r="F67" s="6"/>
      <c r="H67" s="6"/>
    </row>
    <row r="68" spans="1:8" ht="21">
      <c r="A68" s="6"/>
      <c r="B68" s="6"/>
      <c r="C68" s="6"/>
      <c r="D68" s="6"/>
      <c r="F68" s="6"/>
      <c r="H68" s="6"/>
    </row>
    <row r="69" spans="1:8" ht="21">
      <c r="A69" s="6"/>
      <c r="B69" s="6"/>
      <c r="C69" s="6"/>
      <c r="D69" s="6"/>
      <c r="F69" s="6"/>
      <c r="H69" s="6"/>
    </row>
    <row r="70" spans="1:8" ht="21">
      <c r="A70" s="6"/>
      <c r="B70" s="6"/>
      <c r="C70" s="6"/>
      <c r="D70" s="6"/>
      <c r="F70" s="6"/>
      <c r="H70" s="6"/>
    </row>
    <row r="71" spans="1:8" ht="21">
      <c r="A71" s="6"/>
      <c r="B71" s="6"/>
      <c r="C71" s="6"/>
      <c r="D71" s="6"/>
      <c r="F71" s="6"/>
      <c r="H71" s="6"/>
    </row>
    <row r="72" spans="1:8" ht="21">
      <c r="A72" s="6"/>
      <c r="B72" s="6"/>
      <c r="C72" s="6"/>
      <c r="D72" s="6"/>
      <c r="F72" s="6"/>
      <c r="H72" s="6"/>
    </row>
    <row r="73" spans="1:8" ht="21">
      <c r="A73" s="6"/>
      <c r="B73" s="6"/>
      <c r="C73" s="6"/>
      <c r="D73" s="6"/>
      <c r="F73" s="6"/>
      <c r="H73" s="6"/>
    </row>
    <row r="74" spans="1:8" ht="21">
      <c r="A74" s="6"/>
      <c r="B74" s="6"/>
      <c r="C74" s="6"/>
      <c r="D74" s="6"/>
      <c r="F74" s="6"/>
      <c r="H74" s="6"/>
    </row>
    <row r="75" spans="1:8" ht="21">
      <c r="A75" s="6"/>
      <c r="B75" s="6"/>
      <c r="C75" s="6"/>
      <c r="D75" s="6"/>
      <c r="F75" s="6"/>
      <c r="H75" s="6"/>
    </row>
    <row r="76" spans="1:8" ht="21">
      <c r="A76" s="6"/>
      <c r="B76" s="6"/>
      <c r="C76" s="6"/>
      <c r="D76" s="6"/>
      <c r="F76" s="6"/>
      <c r="H76" s="6"/>
    </row>
    <row r="77" spans="1:8" ht="21">
      <c r="A77" s="6"/>
      <c r="B77" s="6"/>
      <c r="C77" s="6"/>
      <c r="D77" s="6"/>
      <c r="F77" s="6"/>
      <c r="H77" s="6"/>
    </row>
    <row r="78" spans="1:8" ht="21">
      <c r="A78" s="6"/>
      <c r="B78" s="6"/>
      <c r="C78" s="6"/>
      <c r="D78" s="6"/>
      <c r="F78" s="6"/>
      <c r="H78" s="6"/>
    </row>
    <row r="79" spans="1:8" ht="21">
      <c r="A79" s="6"/>
      <c r="B79" s="6"/>
      <c r="C79" s="6"/>
      <c r="D79" s="6"/>
      <c r="F79" s="6"/>
      <c r="H79" s="6"/>
    </row>
    <row r="80" spans="1:8" ht="21">
      <c r="A80" s="6"/>
      <c r="B80" s="6"/>
      <c r="C80" s="6"/>
      <c r="D80" s="6"/>
      <c r="F80" s="6"/>
      <c r="H80" s="6"/>
    </row>
    <row r="81" spans="1:8" ht="21">
      <c r="A81" s="6"/>
      <c r="B81" s="6"/>
      <c r="C81" s="6"/>
      <c r="D81" s="6"/>
      <c r="F81" s="6"/>
      <c r="H81" s="6"/>
    </row>
    <row r="82" spans="1:8" ht="21">
      <c r="A82" s="6"/>
      <c r="B82" s="6"/>
      <c r="C82" s="6"/>
      <c r="D82" s="6"/>
      <c r="F82" s="6"/>
      <c r="H82" s="6"/>
    </row>
    <row r="83" spans="1:8" ht="21">
      <c r="A83" s="6"/>
      <c r="B83" s="6"/>
      <c r="C83" s="6"/>
      <c r="D83" s="6"/>
      <c r="F83" s="6"/>
      <c r="H83" s="6"/>
    </row>
    <row r="84" spans="1:8" ht="21">
      <c r="A84" s="6"/>
      <c r="B84" s="6"/>
      <c r="C84" s="6"/>
      <c r="D84" s="6"/>
      <c r="F84" s="6"/>
      <c r="H84" s="6"/>
    </row>
    <row r="85" spans="1:8" ht="21">
      <c r="A85" s="6"/>
      <c r="B85" s="6"/>
      <c r="C85" s="6"/>
      <c r="D85" s="6"/>
      <c r="F85" s="6"/>
      <c r="H85" s="6"/>
    </row>
    <row r="86" spans="1:8" ht="21">
      <c r="A86" s="6"/>
      <c r="B86" s="6"/>
      <c r="C86" s="6"/>
      <c r="D86" s="6"/>
      <c r="F86" s="6"/>
      <c r="H86" s="6"/>
    </row>
    <row r="87" spans="1:8" ht="21">
      <c r="A87" s="6"/>
      <c r="B87" s="6"/>
      <c r="C87" s="6"/>
      <c r="D87" s="6"/>
      <c r="F87" s="6"/>
      <c r="H87" s="6"/>
    </row>
    <row r="88" spans="1:8" ht="21">
      <c r="A88" s="6"/>
      <c r="B88" s="6"/>
      <c r="C88" s="6"/>
      <c r="D88" s="6"/>
      <c r="F88" s="6"/>
      <c r="H88" s="6"/>
    </row>
    <row r="89" spans="1:8" ht="21">
      <c r="A89" s="6"/>
      <c r="B89" s="6"/>
      <c r="C89" s="6"/>
      <c r="D89" s="6"/>
      <c r="F89" s="6"/>
      <c r="H89" s="6"/>
    </row>
    <row r="90" spans="1:8" ht="21">
      <c r="A90" s="6"/>
      <c r="B90" s="6"/>
      <c r="C90" s="6"/>
      <c r="D90" s="6"/>
      <c r="F90" s="6"/>
      <c r="H90" s="6"/>
    </row>
    <row r="91" spans="1:8" ht="21">
      <c r="A91" s="6"/>
      <c r="B91" s="6"/>
      <c r="C91" s="6"/>
      <c r="D91" s="6"/>
      <c r="F91" s="6"/>
      <c r="H91" s="6"/>
    </row>
    <row r="92" spans="1:8" ht="21">
      <c r="A92" s="6"/>
      <c r="B92" s="6"/>
      <c r="C92" s="6"/>
      <c r="D92" s="6"/>
      <c r="F92" s="6"/>
      <c r="H92" s="6"/>
    </row>
    <row r="93" spans="1:8" ht="21">
      <c r="A93" s="6"/>
      <c r="B93" s="6"/>
      <c r="C93" s="6"/>
      <c r="D93" s="6"/>
      <c r="F93" s="6"/>
      <c r="H93" s="6"/>
    </row>
    <row r="94" spans="1:8" ht="21">
      <c r="A94" s="6"/>
      <c r="B94" s="6"/>
      <c r="C94" s="6"/>
      <c r="D94" s="6"/>
      <c r="F94" s="6"/>
      <c r="H94" s="6"/>
    </row>
    <row r="95" spans="1:8" ht="21">
      <c r="A95" s="6"/>
      <c r="B95" s="6"/>
      <c r="C95" s="6"/>
      <c r="D95" s="6"/>
      <c r="F95" s="6"/>
      <c r="H95" s="6"/>
    </row>
    <row r="96" spans="1:8" ht="21">
      <c r="A96" s="6"/>
      <c r="B96" s="6"/>
      <c r="C96" s="6"/>
      <c r="D96" s="6"/>
      <c r="F96" s="6"/>
      <c r="H96" s="6"/>
    </row>
    <row r="97" spans="1:8" ht="21">
      <c r="A97" s="6"/>
      <c r="B97" s="6"/>
      <c r="C97" s="6"/>
      <c r="D97" s="6"/>
      <c r="F97" s="6"/>
      <c r="H97" s="6"/>
    </row>
    <row r="98" spans="1:8" ht="21">
      <c r="A98" s="6"/>
      <c r="B98" s="6"/>
      <c r="C98" s="6"/>
      <c r="D98" s="6"/>
      <c r="F98" s="6"/>
      <c r="H98" s="6"/>
    </row>
    <row r="99" spans="1:8" ht="21">
      <c r="A99" s="6"/>
      <c r="B99" s="6"/>
      <c r="C99" s="6"/>
      <c r="D99" s="6"/>
      <c r="F99" s="6"/>
      <c r="H99" s="6"/>
    </row>
    <row r="100" spans="1:8" ht="21">
      <c r="A100" s="6"/>
      <c r="B100" s="6"/>
      <c r="C100" s="6"/>
      <c r="D100" s="6"/>
      <c r="F100" s="6"/>
      <c r="H100" s="6"/>
    </row>
    <row r="101" spans="1:8" ht="21">
      <c r="A101" s="6"/>
      <c r="B101" s="6"/>
      <c r="C101" s="6"/>
      <c r="D101" s="6"/>
      <c r="F101" s="6"/>
      <c r="H101" s="6"/>
    </row>
    <row r="102" spans="1:8" ht="21">
      <c r="A102" s="6"/>
      <c r="B102" s="6"/>
      <c r="C102" s="6"/>
      <c r="D102" s="6"/>
      <c r="F102" s="6"/>
      <c r="H102" s="6"/>
    </row>
    <row r="103" spans="1:8" ht="21">
      <c r="A103" s="6"/>
      <c r="B103" s="6"/>
      <c r="C103" s="6"/>
      <c r="D103" s="6"/>
      <c r="F103" s="6"/>
      <c r="H103" s="6"/>
    </row>
    <row r="104" spans="1:8" ht="21">
      <c r="A104" s="6"/>
      <c r="B104" s="6"/>
      <c r="C104" s="6"/>
      <c r="D104" s="6"/>
      <c r="F104" s="6"/>
      <c r="H104" s="6"/>
    </row>
    <row r="105" spans="1:8" ht="21">
      <c r="A105" s="6"/>
      <c r="B105" s="6"/>
      <c r="C105" s="6"/>
      <c r="D105" s="6"/>
      <c r="F105" s="6"/>
      <c r="H105" s="6"/>
    </row>
    <row r="106" spans="1:8" ht="21">
      <c r="A106" s="6"/>
      <c r="B106" s="6"/>
      <c r="C106" s="6"/>
      <c r="D106" s="6"/>
      <c r="F106" s="6"/>
      <c r="H106" s="6"/>
    </row>
    <row r="107" spans="1:8" ht="21">
      <c r="A107" s="6"/>
      <c r="B107" s="6"/>
      <c r="C107" s="6"/>
      <c r="D107" s="6"/>
      <c r="F107" s="6"/>
      <c r="H107" s="6"/>
    </row>
    <row r="108" spans="1:8" ht="21">
      <c r="A108" s="6"/>
      <c r="B108" s="6"/>
      <c r="C108" s="6"/>
      <c r="D108" s="6"/>
      <c r="F108" s="6"/>
      <c r="H108" s="6"/>
    </row>
    <row r="109" spans="1:8" ht="21">
      <c r="A109" s="6"/>
      <c r="B109" s="6"/>
      <c r="C109" s="6"/>
      <c r="D109" s="6"/>
      <c r="F109" s="6"/>
      <c r="H109" s="6"/>
    </row>
    <row r="110" spans="1:8" ht="21">
      <c r="A110" s="6"/>
      <c r="B110" s="6"/>
      <c r="C110" s="6"/>
      <c r="D110" s="6"/>
      <c r="F110" s="6"/>
      <c r="H110" s="6"/>
    </row>
    <row r="111" spans="1:8" ht="21">
      <c r="A111" s="6"/>
      <c r="B111" s="6"/>
      <c r="C111" s="6"/>
      <c r="D111" s="6"/>
      <c r="F111" s="6"/>
      <c r="H111" s="6"/>
    </row>
    <row r="112" spans="1:8" ht="21">
      <c r="A112" s="6"/>
      <c r="B112" s="6"/>
      <c r="C112" s="6"/>
      <c r="D112" s="6"/>
      <c r="F112" s="6"/>
      <c r="H112" s="6"/>
    </row>
  </sheetData>
  <mergeCells count="5">
    <mergeCell ref="A1:H1"/>
    <mergeCell ref="A2:H2"/>
    <mergeCell ref="A3:H3"/>
    <mergeCell ref="D18:H18"/>
    <mergeCell ref="D7:H7"/>
  </mergeCells>
  <printOptions/>
  <pageMargins left="0.8267716535433072" right="0.2362204724409449" top="0.7874015748031497" bottom="0.7874015748031497" header="0.35433070866141736" footer="0.31496062992125984"/>
  <pageSetup firstPageNumber="5" useFirstPageNumber="1" horizontalDpi="1200" verticalDpi="1200" orientation="portrait" paperSize="9" r:id="rId1"/>
  <headerFooter alignWithMargins="0">
    <oddFooter>&amp;L&amp;"Angsana New,Regular"หมายเหตุประกอบงบการเงินเป็นส่วนหนึ่งของงบการเงินนี้&amp;C&amp;"Angsana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37">
      <selection activeCell="A46" sqref="A46"/>
    </sheetView>
  </sheetViews>
  <sheetFormatPr defaultColWidth="9.140625" defaultRowHeight="19.5" customHeight="1"/>
  <cols>
    <col min="1" max="1" width="45.421875" style="9" customWidth="1"/>
    <col min="2" max="2" width="21.28125" style="9" customWidth="1"/>
    <col min="3" max="3" width="14.57421875" style="9" customWidth="1"/>
    <col min="4" max="4" width="1.1484375" style="9" customWidth="1"/>
    <col min="5" max="5" width="14.7109375" style="9" customWidth="1"/>
    <col min="6" max="6" width="11.140625" style="9" customWidth="1"/>
    <col min="7" max="7" width="9.28125" style="9" customWidth="1"/>
    <col min="8" max="16384" width="9.140625" style="9" customWidth="1"/>
  </cols>
  <sheetData>
    <row r="1" spans="1:5" ht="23.25" customHeight="1">
      <c r="A1" s="1" t="s">
        <v>40</v>
      </c>
      <c r="B1" s="1"/>
      <c r="C1" s="1"/>
      <c r="D1" s="1"/>
      <c r="E1" s="1"/>
    </row>
    <row r="2" spans="1:5" ht="23.25" customHeight="1">
      <c r="A2" s="1" t="s">
        <v>25</v>
      </c>
      <c r="B2" s="1"/>
      <c r="C2" s="1"/>
      <c r="D2" s="1"/>
      <c r="E2" s="1"/>
    </row>
    <row r="3" spans="1:5" ht="23.25" customHeight="1">
      <c r="A3" s="77" t="s">
        <v>108</v>
      </c>
      <c r="B3" s="1"/>
      <c r="C3" s="1"/>
      <c r="D3" s="1"/>
      <c r="E3" s="1"/>
    </row>
    <row r="4" spans="1:5" ht="23.25" customHeight="1">
      <c r="A4" s="77"/>
      <c r="B4" s="1"/>
      <c r="C4" s="1"/>
      <c r="D4" s="1"/>
      <c r="E4" s="1"/>
    </row>
    <row r="5" spans="1:5" ht="23.25" customHeight="1">
      <c r="A5" s="92"/>
      <c r="B5" s="92"/>
      <c r="C5" s="92"/>
      <c r="D5" s="92"/>
      <c r="E5" s="93" t="s">
        <v>35</v>
      </c>
    </row>
    <row r="6" spans="1:5" ht="23.25" customHeight="1">
      <c r="A6" s="92"/>
      <c r="B6" s="92"/>
      <c r="C6" s="92"/>
      <c r="D6" s="92"/>
      <c r="E6" s="31"/>
    </row>
    <row r="7" spans="1:5" ht="23.25" customHeight="1">
      <c r="A7" s="52"/>
      <c r="B7" s="2"/>
      <c r="C7" s="147" t="s">
        <v>41</v>
      </c>
      <c r="D7" s="147"/>
      <c r="E7" s="147"/>
    </row>
    <row r="8" spans="1:5" ht="23.25" customHeight="1">
      <c r="A8" s="60"/>
      <c r="B8" s="81"/>
      <c r="C8" s="3" t="s">
        <v>7</v>
      </c>
      <c r="D8" s="32"/>
      <c r="E8" s="3" t="s">
        <v>8</v>
      </c>
    </row>
    <row r="9" spans="1:5" ht="23.25" customHeight="1">
      <c r="A9" s="60"/>
      <c r="B9" s="81"/>
      <c r="C9" s="7" t="s">
        <v>36</v>
      </c>
      <c r="D9" s="32"/>
      <c r="E9" s="7" t="s">
        <v>57</v>
      </c>
    </row>
    <row r="10" spans="1:5" ht="23.25" customHeight="1">
      <c r="A10" s="2" t="s">
        <v>26</v>
      </c>
      <c r="B10" s="57"/>
      <c r="C10" s="57"/>
      <c r="D10" s="2"/>
      <c r="E10" s="57"/>
    </row>
    <row r="11" spans="1:5" ht="23.25" customHeight="1">
      <c r="A11" s="52" t="s">
        <v>61</v>
      </c>
      <c r="B11" s="57"/>
      <c r="C11" s="57">
        <f>FS;T!G88</f>
        <v>83541</v>
      </c>
      <c r="D11" s="57"/>
      <c r="E11" s="57">
        <f>FS;T!I88</f>
        <v>36321</v>
      </c>
    </row>
    <row r="12" spans="1:5" ht="23.25" customHeight="1">
      <c r="A12" s="52" t="s">
        <v>27</v>
      </c>
      <c r="B12" s="57"/>
      <c r="C12" s="2"/>
      <c r="D12" s="2"/>
      <c r="E12" s="2"/>
    </row>
    <row r="13" spans="1:5" ht="23.25" customHeight="1">
      <c r="A13" s="52" t="s">
        <v>62</v>
      </c>
      <c r="B13" s="57"/>
      <c r="C13" s="94">
        <v>13367</v>
      </c>
      <c r="D13" s="2"/>
      <c r="E13" s="94">
        <v>9549</v>
      </c>
    </row>
    <row r="14" spans="1:7" ht="23.25" customHeight="1">
      <c r="A14" s="95" t="s">
        <v>63</v>
      </c>
      <c r="B14" s="57"/>
      <c r="C14" s="126">
        <v>0</v>
      </c>
      <c r="D14" s="2"/>
      <c r="E14" s="130">
        <v>4745</v>
      </c>
      <c r="G14" s="12"/>
    </row>
    <row r="15" spans="1:9" ht="23.25" customHeight="1">
      <c r="A15" s="60" t="s">
        <v>97</v>
      </c>
      <c r="B15" s="57"/>
      <c r="C15" s="94">
        <v>-7431</v>
      </c>
      <c r="D15" s="2"/>
      <c r="E15" s="129">
        <v>0</v>
      </c>
      <c r="I15" s="43"/>
    </row>
    <row r="16" spans="1:9" ht="23.25" customHeight="1">
      <c r="A16" s="60" t="s">
        <v>64</v>
      </c>
      <c r="B16" s="57"/>
      <c r="C16" s="96">
        <f>SUM(C11:C15)</f>
        <v>89477</v>
      </c>
      <c r="D16" s="6"/>
      <c r="E16" s="97">
        <f>SUM(E11:E15)</f>
        <v>50615</v>
      </c>
      <c r="I16" s="43"/>
    </row>
    <row r="17" spans="1:5" ht="23.25" customHeight="1">
      <c r="A17" s="52" t="s">
        <v>28</v>
      </c>
      <c r="B17" s="94"/>
      <c r="C17" s="94"/>
      <c r="D17" s="2"/>
      <c r="E17" s="94"/>
    </row>
    <row r="18" spans="1:5" ht="23.25" customHeight="1">
      <c r="A18" s="60" t="s">
        <v>80</v>
      </c>
      <c r="B18" s="94"/>
      <c r="C18" s="130">
        <v>50472</v>
      </c>
      <c r="D18" s="2"/>
      <c r="E18" s="125">
        <v>-32734</v>
      </c>
    </row>
    <row r="19" spans="1:6" ht="23.25" customHeight="1">
      <c r="A19" s="60" t="s">
        <v>65</v>
      </c>
      <c r="B19" s="94"/>
      <c r="C19" s="98">
        <v>-87475</v>
      </c>
      <c r="D19" s="2"/>
      <c r="E19" s="98">
        <v>-66858</v>
      </c>
      <c r="F19" s="16"/>
    </row>
    <row r="20" spans="1:5" ht="23.25" customHeight="1">
      <c r="A20" s="60" t="s">
        <v>66</v>
      </c>
      <c r="B20" s="94"/>
      <c r="C20" s="94">
        <v>-9269</v>
      </c>
      <c r="D20" s="2"/>
      <c r="E20" s="94">
        <v>-4544</v>
      </c>
    </row>
    <row r="21" spans="1:5" ht="23.25" customHeight="1">
      <c r="A21" s="60" t="s">
        <v>114</v>
      </c>
      <c r="B21" s="94"/>
      <c r="C21" s="94">
        <v>-13</v>
      </c>
      <c r="D21" s="2"/>
      <c r="E21" s="126">
        <v>0</v>
      </c>
    </row>
    <row r="22" spans="1:5" ht="23.25" customHeight="1">
      <c r="A22" s="52" t="s">
        <v>86</v>
      </c>
      <c r="B22" s="94"/>
      <c r="C22" s="94">
        <v>16893</v>
      </c>
      <c r="D22" s="2"/>
      <c r="E22" s="94">
        <v>24098</v>
      </c>
    </row>
    <row r="23" spans="1:5" ht="23.25" customHeight="1">
      <c r="A23" s="52" t="s">
        <v>67</v>
      </c>
      <c r="B23" s="94"/>
      <c r="C23" s="94">
        <v>4484</v>
      </c>
      <c r="D23" s="2"/>
      <c r="E23" s="94">
        <v>19017</v>
      </c>
    </row>
    <row r="24" spans="1:7" ht="23.25" customHeight="1">
      <c r="A24" s="52" t="s">
        <v>68</v>
      </c>
      <c r="B24" s="94"/>
      <c r="C24" s="99">
        <f>SUM(C16:C23)</f>
        <v>64569</v>
      </c>
      <c r="D24" s="6"/>
      <c r="E24" s="99">
        <f>SUM(E16:E23)</f>
        <v>-10406</v>
      </c>
      <c r="G24" s="16"/>
    </row>
    <row r="25" spans="1:5" ht="23.25" customHeight="1">
      <c r="A25" s="2" t="s">
        <v>29</v>
      </c>
      <c r="B25" s="2"/>
      <c r="C25" s="83"/>
      <c r="D25" s="2"/>
      <c r="E25" s="83"/>
    </row>
    <row r="26" spans="1:5" ht="23.25" customHeight="1">
      <c r="A26" s="60" t="s">
        <v>69</v>
      </c>
      <c r="B26" s="2"/>
      <c r="C26" s="127">
        <v>-15498</v>
      </c>
      <c r="D26" s="126"/>
      <c r="E26" s="125">
        <v>-4275</v>
      </c>
    </row>
    <row r="27" spans="1:5" ht="23.25" customHeight="1">
      <c r="A27" s="60" t="s">
        <v>82</v>
      </c>
      <c r="B27" s="2"/>
      <c r="C27" s="131">
        <v>0</v>
      </c>
      <c r="D27" s="2"/>
      <c r="E27" s="128">
        <v>-20200</v>
      </c>
    </row>
    <row r="28" spans="1:5" ht="23.25" customHeight="1">
      <c r="A28" s="60" t="s">
        <v>83</v>
      </c>
      <c r="B28" s="2"/>
      <c r="C28" s="83">
        <v>30820</v>
      </c>
      <c r="D28" s="2"/>
      <c r="E28" s="129">
        <v>0</v>
      </c>
    </row>
    <row r="29" spans="1:5" ht="23.25" customHeight="1">
      <c r="A29" s="52" t="s">
        <v>81</v>
      </c>
      <c r="B29" s="94"/>
      <c r="C29" s="97">
        <f>SUM(C26:C28)</f>
        <v>15322</v>
      </c>
      <c r="D29" s="6"/>
      <c r="E29" s="97">
        <f>SUM(E26:E27)</f>
        <v>-24475</v>
      </c>
    </row>
    <row r="30" spans="1:5" ht="23.25" customHeight="1">
      <c r="A30" s="52"/>
      <c r="B30" s="94"/>
      <c r="C30" s="100"/>
      <c r="D30" s="2"/>
      <c r="E30" s="100"/>
    </row>
    <row r="31" spans="1:5" ht="23.25" customHeight="1">
      <c r="A31" s="52"/>
      <c r="B31" s="94"/>
      <c r="C31" s="100"/>
      <c r="D31" s="2"/>
      <c r="E31" s="100"/>
    </row>
    <row r="32" spans="1:5" ht="23.25" customHeight="1">
      <c r="A32" s="10"/>
      <c r="B32" s="16"/>
      <c r="C32" s="19"/>
      <c r="E32" s="19"/>
    </row>
    <row r="33" spans="1:5" ht="23.25" customHeight="1">
      <c r="A33" s="10"/>
      <c r="B33" s="16"/>
      <c r="C33" s="19"/>
      <c r="E33" s="19"/>
    </row>
    <row r="34" spans="1:5" ht="23.25" customHeight="1">
      <c r="A34" s="10"/>
      <c r="B34" s="16"/>
      <c r="C34" s="19"/>
      <c r="E34" s="19"/>
    </row>
    <row r="35" spans="1:5" ht="23.25" customHeight="1">
      <c r="A35" s="1" t="s">
        <v>40</v>
      </c>
      <c r="B35" s="1"/>
      <c r="C35" s="1"/>
      <c r="D35" s="1"/>
      <c r="E35" s="1"/>
    </row>
    <row r="36" spans="1:5" ht="23.25" customHeight="1">
      <c r="A36" s="1" t="s">
        <v>25</v>
      </c>
      <c r="B36" s="1"/>
      <c r="C36" s="1"/>
      <c r="D36" s="1"/>
      <c r="E36" s="1"/>
    </row>
    <row r="37" spans="1:5" ht="23.25" customHeight="1">
      <c r="A37" s="77" t="str">
        <f>A3</f>
        <v>สำหรับระยะเวลา 9 เดือน สิ้นสุดวันที่ 30 กันยายน 2546 และ 2545</v>
      </c>
      <c r="B37" s="1"/>
      <c r="C37" s="1"/>
      <c r="D37" s="1"/>
      <c r="E37" s="1"/>
    </row>
    <row r="38" spans="1:5" ht="23.25" customHeight="1">
      <c r="A38" s="92"/>
      <c r="B38" s="92"/>
      <c r="C38" s="92"/>
      <c r="D38" s="92"/>
      <c r="E38" s="93" t="s">
        <v>35</v>
      </c>
    </row>
    <row r="39" spans="1:5" ht="23.25" customHeight="1">
      <c r="A39" s="92"/>
      <c r="B39" s="92"/>
      <c r="C39" s="92"/>
      <c r="D39" s="92"/>
      <c r="E39" s="6"/>
    </row>
    <row r="40" spans="1:5" ht="23.25" customHeight="1">
      <c r="A40" s="52"/>
      <c r="B40" s="2"/>
      <c r="C40" s="147" t="s">
        <v>41</v>
      </c>
      <c r="D40" s="147"/>
      <c r="E40" s="147"/>
    </row>
    <row r="41" spans="1:10" ht="23.25" customHeight="1">
      <c r="A41" s="60"/>
      <c r="B41" s="81"/>
      <c r="C41" s="3" t="s">
        <v>7</v>
      </c>
      <c r="D41" s="32"/>
      <c r="E41" s="3" t="s">
        <v>8</v>
      </c>
      <c r="J41" s="9" t="s">
        <v>39</v>
      </c>
    </row>
    <row r="42" spans="1:5" ht="23.25" customHeight="1">
      <c r="A42" s="60"/>
      <c r="B42" s="81"/>
      <c r="C42" s="7" t="s">
        <v>36</v>
      </c>
      <c r="D42" s="32"/>
      <c r="E42" s="7" t="s">
        <v>57</v>
      </c>
    </row>
    <row r="43" spans="1:5" ht="23.25" customHeight="1">
      <c r="A43" s="2" t="s">
        <v>30</v>
      </c>
      <c r="B43" s="2"/>
      <c r="C43" s="2"/>
      <c r="D43" s="2"/>
      <c r="E43" s="2"/>
    </row>
    <row r="44" spans="1:5" ht="23.25" customHeight="1">
      <c r="A44" s="52" t="s">
        <v>84</v>
      </c>
      <c r="B44" s="2"/>
      <c r="C44" s="94">
        <v>-2303</v>
      </c>
      <c r="D44" s="2"/>
      <c r="E44" s="94">
        <v>-27152</v>
      </c>
    </row>
    <row r="45" spans="1:5" ht="23.25" customHeight="1">
      <c r="A45" s="60" t="s">
        <v>70</v>
      </c>
      <c r="B45" s="94"/>
      <c r="C45" s="101">
        <v>49593</v>
      </c>
      <c r="D45" s="2"/>
      <c r="E45" s="101">
        <v>-45475</v>
      </c>
    </row>
    <row r="46" spans="1:5" ht="23.25" customHeight="1">
      <c r="A46" s="60" t="s">
        <v>118</v>
      </c>
      <c r="B46" s="94"/>
      <c r="C46" s="111">
        <v>0</v>
      </c>
      <c r="D46" s="2"/>
      <c r="E46" s="101">
        <v>31548</v>
      </c>
    </row>
    <row r="47" spans="1:5" ht="23.25" customHeight="1">
      <c r="A47" s="60" t="s">
        <v>85</v>
      </c>
      <c r="B47" s="94"/>
      <c r="C47" s="111">
        <v>0</v>
      </c>
      <c r="D47" s="2"/>
      <c r="E47" s="101">
        <v>-37476</v>
      </c>
    </row>
    <row r="48" spans="1:5" ht="23.25" customHeight="1">
      <c r="A48" s="60" t="s">
        <v>71</v>
      </c>
      <c r="B48" s="100"/>
      <c r="C48" s="128">
        <v>-13263</v>
      </c>
      <c r="D48" s="2"/>
      <c r="E48" s="102">
        <v>127791</v>
      </c>
    </row>
    <row r="49" spans="1:5" ht="23.25" customHeight="1">
      <c r="A49" s="60" t="s">
        <v>78</v>
      </c>
      <c r="B49" s="100"/>
      <c r="C49" s="100">
        <v>-110000</v>
      </c>
      <c r="D49" s="2"/>
      <c r="E49" s="124">
        <v>0</v>
      </c>
    </row>
    <row r="50" spans="1:5" ht="23.25" customHeight="1">
      <c r="A50" s="52" t="s">
        <v>79</v>
      </c>
      <c r="B50" s="100"/>
      <c r="C50" s="97">
        <f>SUM(C44:C49)</f>
        <v>-75973</v>
      </c>
      <c r="D50" s="6"/>
      <c r="E50" s="97">
        <f>SUM(E44:E49)</f>
        <v>49236</v>
      </c>
    </row>
    <row r="51" spans="1:5" ht="23.25" customHeight="1">
      <c r="A51" s="2" t="s">
        <v>115</v>
      </c>
      <c r="B51" s="94"/>
      <c r="C51" s="94">
        <f>C24+C29+C50</f>
        <v>3918</v>
      </c>
      <c r="D51" s="6"/>
      <c r="E51" s="94">
        <f>E24+E29+E50</f>
        <v>14355</v>
      </c>
    </row>
    <row r="52" spans="1:5" ht="23.25" customHeight="1">
      <c r="A52" s="2" t="s">
        <v>116</v>
      </c>
      <c r="B52" s="94"/>
      <c r="C52" s="69">
        <f>FS;T!I9</f>
        <v>14086</v>
      </c>
      <c r="D52" s="6"/>
      <c r="E52" s="100">
        <v>7286</v>
      </c>
    </row>
    <row r="53" spans="1:5" ht="23.25" customHeight="1" thickBot="1">
      <c r="A53" s="2" t="s">
        <v>117</v>
      </c>
      <c r="B53" s="94"/>
      <c r="C53" s="140">
        <f>SUM(C51:C52)</f>
        <v>18004</v>
      </c>
      <c r="D53" s="141"/>
      <c r="E53" s="140">
        <f>SUM(E51:E52)</f>
        <v>21641</v>
      </c>
    </row>
    <row r="54" spans="1:5" ht="23.25" customHeight="1" thickTop="1">
      <c r="A54" s="2" t="s">
        <v>72</v>
      </c>
      <c r="B54" s="2"/>
      <c r="C54" s="2"/>
      <c r="D54" s="2"/>
      <c r="E54" s="2"/>
    </row>
    <row r="55" spans="1:5" ht="23.25" customHeight="1">
      <c r="A55" s="52" t="s">
        <v>31</v>
      </c>
      <c r="B55" s="94"/>
      <c r="C55" s="94"/>
      <c r="D55" s="2"/>
      <c r="E55" s="94"/>
    </row>
    <row r="56" spans="1:5" ht="23.25" customHeight="1">
      <c r="A56" s="52" t="s">
        <v>96</v>
      </c>
      <c r="B56" s="94"/>
      <c r="C56" s="98">
        <v>16787</v>
      </c>
      <c r="D56" s="2"/>
      <c r="E56" s="98">
        <v>16637</v>
      </c>
    </row>
    <row r="57" spans="1:5" ht="23.25" customHeight="1">
      <c r="A57" s="13"/>
      <c r="B57" s="16"/>
      <c r="C57" s="17"/>
      <c r="E57" s="46"/>
    </row>
    <row r="58" spans="1:5" ht="23.25" customHeight="1">
      <c r="A58" s="10"/>
      <c r="B58" s="16"/>
      <c r="C58" s="17"/>
      <c r="E58" s="20"/>
    </row>
    <row r="59" spans="1:5" ht="23.25" customHeight="1">
      <c r="A59" s="14"/>
      <c r="B59" s="19"/>
      <c r="C59" s="18"/>
      <c r="D59" s="15"/>
      <c r="E59" s="18"/>
    </row>
    <row r="60" spans="1:5" ht="23.25" customHeight="1">
      <c r="A60" s="14"/>
      <c r="B60" s="19"/>
      <c r="C60" s="18"/>
      <c r="D60" s="15"/>
      <c r="E60" s="46"/>
    </row>
    <row r="61" spans="1:5" ht="23.25" customHeight="1">
      <c r="A61" s="14"/>
      <c r="B61" s="19"/>
      <c r="C61" s="48"/>
      <c r="D61" s="15"/>
      <c r="E61" s="46"/>
    </row>
    <row r="62" spans="1:5" ht="23.25" customHeight="1">
      <c r="A62" s="44"/>
      <c r="B62" s="15"/>
      <c r="C62" s="45"/>
      <c r="D62" s="15"/>
      <c r="E62" s="45"/>
    </row>
    <row r="63" spans="1:5" ht="23.25" customHeight="1">
      <c r="A63" s="44"/>
      <c r="B63" s="15"/>
      <c r="C63" s="45"/>
      <c r="D63" s="15"/>
      <c r="E63" s="45"/>
    </row>
    <row r="64" spans="1:5" ht="23.25" customHeight="1">
      <c r="A64" s="15"/>
      <c r="B64" s="15"/>
      <c r="C64" s="15"/>
      <c r="D64" s="15"/>
      <c r="E64" s="15"/>
    </row>
    <row r="65" ht="23.25" customHeight="1"/>
    <row r="66" ht="23.25" customHeight="1"/>
    <row r="67" ht="23.25" customHeight="1"/>
    <row r="68" ht="23.25" customHeight="1"/>
  </sheetData>
  <mergeCells count="2">
    <mergeCell ref="C7:E7"/>
    <mergeCell ref="C40:E40"/>
  </mergeCells>
  <printOptions/>
  <pageMargins left="0.8267716535433072" right="0.2362204724409449" top="0.7874015748031497" bottom="0.7874015748031497" header="0.35433070866141736" footer="0.31496062992125984"/>
  <pageSetup firstPageNumber="6" useFirstPageNumber="1" horizontalDpi="180" verticalDpi="180" orientation="portrait" paperSize="9" r:id="rId1"/>
  <headerFooter alignWithMargins="0">
    <oddFooter>&amp;L&amp;"Angsana New,ธรรมดา"&amp;12         &amp;14  หมายเหตุประกอบงบการเงินเป็นส่วนหนึ่งของงบการเงินนี้&amp;C&amp;"Angsana New,ธรรมดา"                         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Thai Naval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Narade Pechnin</dc:creator>
  <cp:keywords/>
  <dc:description/>
  <cp:lastModifiedBy>CT</cp:lastModifiedBy>
  <cp:lastPrinted>2003-12-12T06:36:11Z</cp:lastPrinted>
  <dcterms:created xsi:type="dcterms:W3CDTF">2003-04-22T14:06:57Z</dcterms:created>
  <dcterms:modified xsi:type="dcterms:W3CDTF">2003-12-16T13:14:55Z</dcterms:modified>
  <cp:category/>
  <cp:version/>
  <cp:contentType/>
  <cp:contentStatus/>
</cp:coreProperties>
</file>