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720" windowHeight="6450" firstSheet="2" activeTab="2"/>
  </bookViews>
  <sheets>
    <sheet name="0000" sheetId="1" state="veryHidden" r:id="rId1"/>
    <sheet name="1000" sheetId="2" state="veryHidden" r:id="rId2"/>
    <sheet name="Sheet1" sheetId="3" r:id="rId3"/>
    <sheet name="งบแสดงการเปลี่ยนแปลง" sheetId="4" r:id="rId4"/>
    <sheet name="Note p6" sheetId="5" r:id="rId5"/>
    <sheet name="Note p7-8" sheetId="6" r:id="rId6"/>
  </sheets>
  <definedNames>
    <definedName name="_xlnm.Print_Area" localSheetId="5">'Note p7-8'!$A$1:$L$66</definedName>
  </definedNames>
  <calcPr fullCalcOnLoad="1"/>
</workbook>
</file>

<file path=xl/sharedStrings.xml><?xml version="1.0" encoding="utf-8"?>
<sst xmlns="http://schemas.openxmlformats.org/spreadsheetml/2006/main" count="603" uniqueCount="418">
  <si>
    <t>เงินลงทุนในบริษัทย่อย</t>
  </si>
  <si>
    <t xml:space="preserve">     บริษัท  ไดสตาร์เชน  จำกัด </t>
  </si>
  <si>
    <t>เงินลงทุนในบริษัทอื่น</t>
  </si>
  <si>
    <t xml:space="preserve">     บริษัทเงินทุนหลักทรัพย์ มหานครทรัสต์ </t>
  </si>
  <si>
    <t xml:space="preserve">             จำกัด (มหาชน) </t>
  </si>
  <si>
    <t>เงินทุนหลักทรัพย์</t>
  </si>
  <si>
    <t xml:space="preserve">สัดส่วนการลงทุน (บาท) </t>
  </si>
  <si>
    <t xml:space="preserve">     "ผลขาดทุนในเงินลงทุนในบริษัทย่อยที่มีผลขาดทุนจนเกินทุน"   </t>
  </si>
  <si>
    <t xml:space="preserve">                           ณ วันที่ 31 ธันวาคม 2545 และ 2544   เงินลงทุนในบริษัทย่อยมีมูลค่าต่ำกว่าศูนย์   เนื่องจากมีผลการดำเนินงานขาดทุนเกินทุนจำนวน  8,128,649.40  บาท  และ  55,837,853.60</t>
  </si>
  <si>
    <t xml:space="preserve">     บาท ตามลำดับ  บริษัทฯ จึงปรับปรุงเงินลงทุนดังกล่าวเป็นศูนย์ และบริษัทฯ ยังต้องสนับสนุนทางด้านการเงินต่อบริษัทย่อยดังกล่าว บริษัทฯ จึงบันทึกผลการดำเนินงานที่ขาดทุนเกินทุนเป็น   </t>
  </si>
  <si>
    <t xml:space="preserve">            (                                                                                                                )</t>
  </si>
  <si>
    <t xml:space="preserve">             เงินลงทุนในบริษัท ไดสตาร์เชน จำกัด </t>
  </si>
  <si>
    <t xml:space="preserve">             ที่ดิน อาคารกรรมสิทธิในอาคารชุดบางส่วนได้นำไปจดจำนองเพื่อเป็นหลักประกันเงินเบิกเกินบัญชีและเงินกู้ยืม</t>
  </si>
  <si>
    <t xml:space="preserve">             บริษัทฯ     มีวงเงินเบิกเกินบัญชีกับธนาคารแห่งหนึ่ง ในวงเงิน    5,000,000.00    บาท        ค้ำประกันโดยบริษัท</t>
  </si>
  <si>
    <t xml:space="preserve">             บริษัท   ไดสตาร์เชน   จำกัด    ซึ่งเป็นบริษัทย่อยมีวงเงินเบิกเกินบัญชีกับธนาคาร  จำนวน   2   แห่ง   เป็นวงเงิน</t>
  </si>
  <si>
    <t xml:space="preserve">               ณ วันที่  31 ธันวาคม 2545 และ 2544   บริษัทฯ  กู้ยืมเงินจากบริษัทที่เกี่ยวข้องแห่งหนึ่ง จำนวน 38,000,000.00  </t>
  </si>
  <si>
    <t xml:space="preserve">      2545  โดยมีกำไรจากการปรับโครงสร้างหนี้ จำนวน 965,319.84 บาท โดยแสดงเป็นรายการพิเศษในงบกำไร</t>
  </si>
  <si>
    <t xml:space="preserve">      ปรับโครงสร้างหนี้กับกองทุนรวมดังกล่าว บริษัทย่อยได้จ่ายชำระหนี้ครบถ้วนแล้ว เมื่อวันที่ 15 พฤศจิกายน</t>
  </si>
  <si>
    <t xml:space="preserve">               บริษัทฯ มีเงินกู้ยืมจากกองทุนรวมแกมม่า แคปปิตอล จำนวน  200,000,000.00  บาท   ดอกเบี้ยค้างจ่ายจำนวน  </t>
  </si>
  <si>
    <t xml:space="preserve">      ปรับโครงสร้างหนี้  จำนวนรวม  620,770.51  บาท     เป็นกำไรจากการปรับโครงสร้างหนี้แสดงไว้เป็นรายการพิเศษ</t>
  </si>
  <si>
    <t xml:space="preserve">      ในงบกำไรขาดทุน    และบริษัทย่อยแห่งหนึ่งมีกำไรจากการปรับโครงสร้างหนี้  จำนวน  965,319.84  บาท  บริษัทฯ </t>
  </si>
  <si>
    <t xml:space="preserve">      ได้บันทึกรวมเป็นกำไรจากการปรับโครงสร้างหนี้โดยแสดงเป็นรายการพิเศษในงบกำไรขาดทุนรวม</t>
  </si>
  <si>
    <t xml:space="preserve">                     บริษัทย่อย</t>
  </si>
  <si>
    <t xml:space="preserve">         ที่ดิน อาคารและอุปกรณ์ - สุทธิ</t>
  </si>
  <si>
    <t xml:space="preserve">         เงินกู้ยืมระยะยาวที่ถึงกำหนดชำระ</t>
  </si>
  <si>
    <t xml:space="preserve">          รายได้จากการขาย</t>
  </si>
  <si>
    <t xml:space="preserve">          ส่วนแบ่งกำไรจากเงินลงทุนตาม</t>
  </si>
  <si>
    <t xml:space="preserve">                    วิธีส่วนได้เสียในบริษัทย่อย</t>
  </si>
  <si>
    <t>ธันวาคม 2545  ยอดรวมรายได้ จำนวน 427.03 ล้านบาท  และกำไรสุทธิรวม จำนวน 47.71 ล้านบาท สำหรับปี</t>
  </si>
  <si>
    <t>การเงินรวม    งบการเงินของบริษัทย่อยนั้นแสดงยอดรวมสินทรัพย์  จำนวน  397.53  ล้านบาท   ณ  วันที่  31</t>
  </si>
  <si>
    <t>สิ้นสุดวันเดียวกัน   นอกจากนี้งบการเงินเฉพาะบริษัทได้รวมผลขาดทุนในเงินลงทุนบริษัทย่อยที่มีผลขาดทุน</t>
  </si>
  <si>
    <t>การเงินรวมและงบการเงินเฉพาะบริษัท  ได้ถือตามรายงานของผู้สอบบัญชีอื่น</t>
  </si>
  <si>
    <t>เฉพาะบริษัท   ณ วันที่ 31 ธันวาคม 2545 และ 2544  ผลการดำเนินงานรวมและผลการดำเนินงานเฉพาะบริษัท</t>
  </si>
  <si>
    <t>พานาเชน จำกัด   โดยถูกต้องตามที่ควรในสาระสำคัญตามหลักการบัญชีที่รับรองทั่วไป</t>
  </si>
  <si>
    <t>จากการตรวจสอบของข้าพเจ้าและรายงานของผู้สอบบัญชีอื่น ข้าพเจ้าเห็นว่างบการเงินรวมข้างต้น</t>
  </si>
  <si>
    <t>สำหรับปีสิ้นสุดวันเดียวกันของแต่ละปีของบริษัท     พานาเชน    จำกัด   และบริษัทย่อยและของเฉพาะบริษัท</t>
  </si>
  <si>
    <t>31 ธันวาคม 2545</t>
  </si>
  <si>
    <t>งบการเงินเฉพาะ</t>
  </si>
  <si>
    <t>สำหรับปี  สิ้นสุดวันที่  31  ธันวาคม  2545  จำนวน  8,478,332.61  บาท</t>
  </si>
  <si>
    <t xml:space="preserve">     ที่ดิน</t>
  </si>
  <si>
    <t xml:space="preserve">     อาคาร</t>
  </si>
  <si>
    <t xml:space="preserve">     ส่วนปรับปรุงอาคาร</t>
  </si>
  <si>
    <t xml:space="preserve">     ระบบไฟฟ้า</t>
  </si>
  <si>
    <t xml:space="preserve">     ระบบปรับอากาศ</t>
  </si>
  <si>
    <t xml:space="preserve">     ค่าเผื่อการด้อยค่าที่ดิน</t>
  </si>
  <si>
    <t xml:space="preserve">           และอาคาร</t>
  </si>
  <si>
    <t>สำหรับปี  สิ้นสุดวันที่  31  ธันวาคม  2545  จำนวน  12,216,012.45  บาท</t>
  </si>
  <si>
    <t>เงินกู้ยืมจากกองทุน</t>
  </si>
  <si>
    <t xml:space="preserve">           ชำระภายใน 1 ปี</t>
  </si>
  <si>
    <t xml:space="preserve">หัก  ส่วนของหนี้สินที่ครบกำหนด </t>
  </si>
  <si>
    <t xml:space="preserve">      ชำระหนี้ที่ค้างชำระอยู่เต็มจำนวนตามสัญญาเดิม</t>
  </si>
  <si>
    <t>- 10 -</t>
  </si>
  <si>
    <t xml:space="preserve">               บริษัทฯ มีเงินกู้ยืมระยะยาว จำนวน 128,000,000.00 บาท  ดอกเบี้ยค้างจ่ายจำนวน 33,031,013.63 บาท </t>
  </si>
  <si>
    <t xml:space="preserve">               ตามสัญญาปรับโครงสร้างหนี้ระบุว่า    ถ้าบริษัทฯ  ปฏิบัติผิดสัญญาในการชำระหนี้    บริษัทฯ  ตกลง</t>
  </si>
  <si>
    <t xml:space="preserve">      108  งวด    โดยมีรายละเอียดการชำระคืนเงินต้น   งวดที่   1-107  งวดละไม่น้อยกว่า  105,000.00  บาท   ถึง </t>
  </si>
  <si>
    <t xml:space="preserve">      129,154,731.00 บาท (ณ วันที่ 31 ธันวาคม 2544 จำนวน 130,474,731.00 บาท)</t>
  </si>
  <si>
    <t xml:space="preserve">               ณ วันที่ 31 ธันวาคม 2545  บริษัท ไดสตาร์เชน จำกัด  ซึ่งเป็นบริษัทย่อยมีเงินกู้ยืมจากธนาคาร จำนวน</t>
  </si>
  <si>
    <t xml:space="preserve">      จำนวน  96,420,000.00  บาท    และดอกเบี้ยตามสัญญาจำนวน  32,734,731.00  บาท   รวมเป็นหนี้สินทั้งสิ้น</t>
  </si>
  <si>
    <t xml:space="preserve">               บริษัท  ไดสตาร์เชน  จำกัด   ซึ่งเป็นบริษัทย่อยมีเงินกู้ยืมกับกองทุนเอเชียรี่คอฟเวอรี่  ซึ่งรับโอนสิทธิ</t>
  </si>
  <si>
    <t xml:space="preserve">      เรียกร้องจากบริษัทการเงินแห่งหนึ่ง   ซึ่งถูกปิดกิจการ เมื่อวันที่  26  กรกฎาคม 2543  บริษัทฯ ได้ทำสัญญา</t>
  </si>
  <si>
    <t xml:space="preserve">      ขาดทุน</t>
  </si>
  <si>
    <t xml:space="preserve">      620,770.51 บาท  แสดงเป็นรายการพิเศษในงบกำไรขาดทุน</t>
  </si>
  <si>
    <t xml:space="preserve">      ต่อหน่วยงานราชการเป็นวงเงิน 107,400.00 บาท</t>
  </si>
  <si>
    <t>- 11 -</t>
  </si>
  <si>
    <t>หนี้สินและส่วนของผู้ถือหุ้น (ต่อ)</t>
  </si>
  <si>
    <t xml:space="preserve">         งบการเงินนี้ได้รับการอนุมัติจากที่ประชุมสามัญผู้ถือหุ้น ครั้งที่ …………..เมื่อวันที่ .........................</t>
  </si>
  <si>
    <t xml:space="preserve">                 (นายศิวชัย     โคมทองสถิตย์)</t>
  </si>
  <si>
    <t xml:space="preserve">                 ผู้สอบบัญชีรับอนุญาตเลขทะเบียน  6314</t>
  </si>
  <si>
    <t>ข้าพเจ้าได้ปฏิบัติงานตรวจสอบตามมาตรฐานการสอบบัญชีที่รับรองทั่วไป    ซึ่งกำหนดให้ข้าพเจ้า</t>
  </si>
  <si>
    <t>ต้องวางแผนและปฏิบัติงานเพื่อให้ได้ความเชื่อมั่นอย่างมีเหตุผลว่า   งบการเงินแสดงข้อมูลที่ขัดต่อข้อเท็จจริง</t>
  </si>
  <si>
    <t xml:space="preserve">อันเป็นสาระสำคัญหรือไม่        การตรวจสอบรวมถึงการใช้วิธีการทดสอบหลักฐานประกอบรายการทั้งที่เป็น </t>
  </si>
  <si>
    <t xml:space="preserve">จำนวนเงินและการเปิดเผยข้อมูลในงบการเงิน   การประเมินความเหมาะสมของหลักการบัญชีที่กิจการใช้และ </t>
  </si>
  <si>
    <t xml:space="preserve">ประมาณการเกี่ยวกับรายการทางการเงินที่เป็นสาระสำคัญ   ซึ่งผู้บริหารเป็นผู้จัดทำขึ้น   ตลอดจนการประเมิน </t>
  </si>
  <si>
    <t xml:space="preserve">ถึงความเหมาะสมของการแสดงรายการที่นำเสนอในงบการเงินโดยรวม  ข้าพเจ้าเชื่อว่าการตรวจสอบดังกล่าว </t>
  </si>
  <si>
    <t>รายงานของผู้สอบบัญชีรับอนุญาต</t>
  </si>
  <si>
    <t>รายได้</t>
  </si>
  <si>
    <t>ค่าใช้จ่าย</t>
  </si>
  <si>
    <t>รวมค่าใช้จ่าย</t>
  </si>
  <si>
    <t>หมายเหตุประกอบงบการเงินเป็นส่วนหนึ่งของงบการเงินนี้</t>
  </si>
  <si>
    <t>สินทรัพย์หมุนเวียน</t>
  </si>
  <si>
    <t xml:space="preserve">         สินทรัพย์หมุนเวียนอื่น</t>
  </si>
  <si>
    <t xml:space="preserve">         รวมสินทรัพย์หมุนเวียน</t>
  </si>
  <si>
    <t>รวมสินทรัพย์</t>
  </si>
  <si>
    <t xml:space="preserve">         ขอรับรองว่ารายการข้างต้นเป็นความจริงและถูกต้องทุกประการ </t>
  </si>
  <si>
    <t>หนี้สินหมุนเวียน</t>
  </si>
  <si>
    <t xml:space="preserve">         หนี้สินหมุนเวียนอื่น</t>
  </si>
  <si>
    <t xml:space="preserve">         รวมหนี้สินหมุนเวียน</t>
  </si>
  <si>
    <t xml:space="preserve">         รวมหนี้สิน</t>
  </si>
  <si>
    <t>ส่วนของผู้ถือหุ้น</t>
  </si>
  <si>
    <t xml:space="preserve">         ทุนเรือนหุ้น</t>
  </si>
  <si>
    <t xml:space="preserve">              ทุนจดทะเบียน</t>
  </si>
  <si>
    <t xml:space="preserve">              ทุนที่ออกและเรียกชำระแล้ว</t>
  </si>
  <si>
    <t xml:space="preserve">         กำไร(ขาดทุน)สะสม</t>
  </si>
  <si>
    <t xml:space="preserve">         รวมส่วนของผู้ถือหุ้น</t>
  </si>
  <si>
    <t>รวมหนี้สินและส่วนของผู้ถือหุ้น</t>
  </si>
  <si>
    <t>รวม</t>
  </si>
  <si>
    <t>เงินสด</t>
  </si>
  <si>
    <t>เงินฝากกระแสรายวัน</t>
  </si>
  <si>
    <t>เงินฝากประจำ</t>
  </si>
  <si>
    <t>หมายเหตุประกอบงบการเงิน</t>
  </si>
  <si>
    <t>- 2 -</t>
  </si>
  <si>
    <t>บาท</t>
  </si>
  <si>
    <t>- 3 -</t>
  </si>
  <si>
    <t>รายงานของผู้สอบบัญชีและงบการเงิน</t>
  </si>
  <si>
    <t xml:space="preserve">                 สำนักงานสอบบัญชี  ดี  ไอ  เอ</t>
  </si>
  <si>
    <t xml:space="preserve">ให้ข้อสรุปที่เป็นเกณฑ์อย่างเหมาะสมในการแสดงความเห็นของข้าพเจ้า   </t>
  </si>
  <si>
    <t>เงินฝากออมทรัพย์</t>
  </si>
  <si>
    <t xml:space="preserve">ลูกหนี้การค้า </t>
  </si>
  <si>
    <t>ลูกหนี้ตามสัญญาเช่าซื้อ</t>
  </si>
  <si>
    <t xml:space="preserve">หัก      ดอกผลเช่าซื้อรอตัดบัญชี </t>
  </si>
  <si>
    <t>หัก      ค่าเผื่อหนี้สงสัยจะสูญ</t>
  </si>
  <si>
    <t>ลูกหนี้การค้า  -  สุทธิ</t>
  </si>
  <si>
    <t>สินค้าสำเร็จรูป</t>
  </si>
  <si>
    <t>ลูกหนี้พนักงาน</t>
  </si>
  <si>
    <t xml:space="preserve">      ที่เกี่ยวข้องกันและโดยส่วนตัวกรรมการ</t>
  </si>
  <si>
    <t>เงินกู้ยืมระยะยาว</t>
  </si>
  <si>
    <t xml:space="preserve">          เจ้าหนี้การค้า</t>
  </si>
  <si>
    <t xml:space="preserve">         ค่าใช้จ่ายค้างจ่าย</t>
  </si>
  <si>
    <t xml:space="preserve">         ลูกหนี้การค้า  -  สุทธิ</t>
  </si>
  <si>
    <t xml:space="preserve">         ภาษีขายเช่าซื้อรอตัดบัญชี </t>
  </si>
  <si>
    <t xml:space="preserve">          เงินเบิกเกินบัญชีธนาคาร</t>
  </si>
  <si>
    <t xml:space="preserve">              จัดสรรแล้ว</t>
  </si>
  <si>
    <t xml:space="preserve">              ยังไม่ได้จัดสรร</t>
  </si>
  <si>
    <t>สำรองตามกฎหมาย</t>
  </si>
  <si>
    <t>สินค้าคงเหลือ - สุทธิ</t>
  </si>
  <si>
    <t xml:space="preserve">         สินค้าคงเหลือ - สุทธิ </t>
  </si>
  <si>
    <t>งบกำไรขาดทุน</t>
  </si>
  <si>
    <t>รายการพิเศษ</t>
  </si>
  <si>
    <t>ก่อนรายการพิเศษ</t>
  </si>
  <si>
    <t xml:space="preserve">                 ภายใน 1 ปี</t>
  </si>
  <si>
    <t>หนี้สินและส่วนของผู้ถือหุ้น</t>
  </si>
  <si>
    <t>สินทรัพย์</t>
  </si>
  <si>
    <t>ชื่อกิจการ</t>
  </si>
  <si>
    <t>งบดุล</t>
  </si>
  <si>
    <t>- 6 -</t>
  </si>
  <si>
    <t>- 7 -</t>
  </si>
  <si>
    <t xml:space="preserve">ดอกเบี้ยจ่าย </t>
  </si>
  <si>
    <t xml:space="preserve">                 ชำระภายใน 1 ปี</t>
  </si>
  <si>
    <t xml:space="preserve">     ส่วนปรับปรุงอาคารเช่า</t>
  </si>
  <si>
    <t xml:space="preserve">     เครื่องใช้สำนักงาน </t>
  </si>
  <si>
    <t xml:space="preserve">     ราคาทุน :-</t>
  </si>
  <si>
    <t xml:space="preserve">     เครื่องตกแต่งสำนักงาน </t>
  </si>
  <si>
    <t xml:space="preserve">     ยานพาหนะ</t>
  </si>
  <si>
    <t xml:space="preserve">     ค่าเสื่อมราคาสะสม :-</t>
  </si>
  <si>
    <t xml:space="preserve">     มูลค่าสุทธิทางบัญชี </t>
  </si>
  <si>
    <t xml:space="preserve">     ค่าเสื่อมราคา   : </t>
  </si>
  <si>
    <t>เพิ่มขึ้น</t>
  </si>
  <si>
    <t>จำหน่าย</t>
  </si>
  <si>
    <t>- 4 -</t>
  </si>
  <si>
    <t xml:space="preserve">               -  การชำระดอกเบี้ยและอัตราดอกเบี้ย</t>
  </si>
  <si>
    <t>วันที่ทำสัญญาถึงวันที่ 31 ธันวาคม 2545</t>
  </si>
  <si>
    <t>วันที่ 1 มกราคม 2546 ถึงวันที่ 31 ธันวาคม 2546</t>
  </si>
  <si>
    <t>วันที่ 1 มกราคม 2547 ถึงวันที่ 31 ธันวาคม 2547</t>
  </si>
  <si>
    <t>ไม่คิดดอกเบี้ย</t>
  </si>
  <si>
    <t>คิดดอกเบี้ยอัตราร้อยละ 2</t>
  </si>
  <si>
    <t>คิดดอกเบี้ยอัตราร้อยละ 5</t>
  </si>
  <si>
    <t>- 8 -</t>
  </si>
  <si>
    <t>- 9 -</t>
  </si>
  <si>
    <t xml:space="preserve">      วันที่    22    ธันวาคม    2543     โดยบริษัทฯ    ได้รับผ่อนผันให้ชำระเฉพาะเงินต้น     เป็นจำนวนเงินทั้งสิ้น </t>
  </si>
  <si>
    <t>เจ้าหนี้สัญญาเช่าระยะยาว</t>
  </si>
  <si>
    <t xml:space="preserve">      100,000,000.00 บาท  มีผลต่างจากการจ่ายชำระ 28,296,282.63 บาท  โดยผ่อนชำระคืนเงินต้นทุกเดือน รวม  </t>
  </si>
  <si>
    <t xml:space="preserve">      3,200,000.00 บาท  และชำระงวดสุดท้ายทั้งจำนวน</t>
  </si>
  <si>
    <t xml:space="preserve">      รวมเป็นหนี้สินทั้งสิ้น 161,031,013.63 บาท บริษัทฯ ได้ทำสัญญาปรับโครงสร้างหนี้กับเจ้าหนี้รายใหม่  เมื่อ</t>
  </si>
  <si>
    <t>ฉบับที่  25    งบกระแสเงินสด</t>
  </si>
  <si>
    <t>(ลงชื่อ)……………………………………………………………………….กรรมการตามอำนาจ</t>
  </si>
  <si>
    <t xml:space="preserve">            (                                                                                                    )</t>
  </si>
  <si>
    <t>(ลงชื่อ)……………………………………………………………………….กรรมการ</t>
  </si>
  <si>
    <t>2544</t>
  </si>
  <si>
    <t xml:space="preserve">            เงินลงทุนในบริษัทอื่น  เป็นเงินลงทุนในหุ้นสามัญของบริษัทเงินทุนหลักทรัพย์ มหานครทรัสต์ จำกัด (มหาชน)   </t>
  </si>
  <si>
    <t xml:space="preserve">     และบริษัทเงินทุนหลักทรัพย์   ซิทก้า   จำกัด   (มหาชน)   ซึ่งถูกกระทรวงการคลังสั่งปิดกิจการ  เมื่อวันที่ 8 ธันวาคม </t>
  </si>
  <si>
    <t>31 ธันวาคม 2544</t>
  </si>
  <si>
    <t>เงินกู้ยืมสถาบันการเงิน</t>
  </si>
  <si>
    <t>เงินกู้ยืมบริษัทอื่น</t>
  </si>
  <si>
    <t xml:space="preserve">     ประสบการณ์ในการเก็บเงินและการตรวจสอบฐานะปัจจุบันของลูกหนี้แต่ละราย </t>
  </si>
  <si>
    <t xml:space="preserve">         เงินให้กู้ยืมแก่บริษัทย่อยและบริษัท</t>
  </si>
  <si>
    <t xml:space="preserve">                    ที่เกี่ยวข้องกัน </t>
  </si>
  <si>
    <t xml:space="preserve">     ระบบคอมพิวเตอร์</t>
  </si>
  <si>
    <t xml:space="preserve">           และอุปกรณ์ </t>
  </si>
  <si>
    <t>โอนเข้า (ออก)</t>
  </si>
  <si>
    <t>สำหรับปี  สิ้นสุดวันที่  31  ธันวาคม  2544  จำนวน  8,827,466.63  บาท</t>
  </si>
  <si>
    <t>ณ  วันที่  31  ธันวาคม  2545  และ  2544</t>
  </si>
  <si>
    <t xml:space="preserve">ข้าพเจ้าได้ตรวจสอบงบดุลรวม   ณ  วันที่  31 ธันวาคม 2545   และงบดุลเฉพาะบริษัท  ณ  วันที่ 31 </t>
  </si>
  <si>
    <t>2545</t>
  </si>
  <si>
    <t xml:space="preserve">สินทรัพย์ไม่หมุนเวียน </t>
  </si>
  <si>
    <t xml:space="preserve">         ลูกหนี้พนักงาน  -  สุทธิ </t>
  </si>
  <si>
    <t xml:space="preserve">         สินทรัพย์ไม่หมุนเวียนอื่น</t>
  </si>
  <si>
    <t>(ปรับปรุงใหม่)</t>
  </si>
  <si>
    <t xml:space="preserve">         ลูกหนี้กิจการที่เกี่ยวข้อง</t>
  </si>
  <si>
    <t xml:space="preserve">         เงินลงทุนซึ่งบันทึกโดยวิธีส่วนได้เสีย</t>
  </si>
  <si>
    <t xml:space="preserve">         เงินลงทุนระยะยาวอื่น</t>
  </si>
  <si>
    <t xml:space="preserve">         เจ้าหนี้กิจการที่เกี่ยวข้อง</t>
  </si>
  <si>
    <t>หนี้สินไม่หมุนเวียน</t>
  </si>
  <si>
    <t xml:space="preserve">         เงินกู้ยืมบุคคลอื่น</t>
  </si>
  <si>
    <t xml:space="preserve">         เงินกู้ยืมระยะยาว </t>
  </si>
  <si>
    <t xml:space="preserve">         เจ้าหนี้สัญญาเช่าระยะยาว </t>
  </si>
  <si>
    <t xml:space="preserve">         เงินประกันพนักงาน</t>
  </si>
  <si>
    <t xml:space="preserve">         หนี้สินไม่หมุนเวียนอื่น</t>
  </si>
  <si>
    <t xml:space="preserve">     ที่มีผลขาดทุนจนเกินทุน</t>
  </si>
  <si>
    <t xml:space="preserve">ผลขาดทุนในเงินลงทุนบริษัทย่อย </t>
  </si>
  <si>
    <t>สำหรับปี  สิ้นสุดวันที่  31  ธันวาคม  2545  และ  2544</t>
  </si>
  <si>
    <t xml:space="preserve">รวมรายได้ </t>
  </si>
  <si>
    <t>กำไรก่อนดอกเบี้ยจ่าย</t>
  </si>
  <si>
    <t>กำไรก่อนรายการพิเศษ</t>
  </si>
  <si>
    <t xml:space="preserve">กำไรสุทธิ </t>
  </si>
  <si>
    <t xml:space="preserve">กำไรต่อหุ้นขั้นพื้นฐาน </t>
  </si>
  <si>
    <t>งบแสดงการเปลี่ยนแปลงในส่วนของผู้ถือหุ้นงบเฉพาะบริษัท</t>
  </si>
  <si>
    <t>รายการปรับปรุง</t>
  </si>
  <si>
    <t>กำไรสุทธิสำหรับปี</t>
  </si>
  <si>
    <t>กำไร(ขาดทุน)สะสม</t>
  </si>
  <si>
    <t>จัดสรรแล้ว</t>
  </si>
  <si>
    <t>ยังไม่จัดสรร</t>
  </si>
  <si>
    <t>ทุนเรือนหุ้นที่ออก</t>
  </si>
  <si>
    <t>และเรียกชำระแล้ว</t>
  </si>
  <si>
    <t>งบแสดงการเปลี่ยนแปลงในส่วนของผู้ถือหุ้นงบการเงินรวม</t>
  </si>
  <si>
    <t xml:space="preserve">สำหรับปี  สิ้นสุดวันที่  31  ธันวาคม  2545 </t>
  </si>
  <si>
    <t>ฉบับที่  24    การเสนอข้อมูลทางการเงินจำแนกตามส่วนงาน</t>
  </si>
  <si>
    <t xml:space="preserve">ฉบับที่  47    การเปิดเผยข้อมูลเกี่ยวกับบุคคลหรือกิจการที่เกี่ยวข้องกัน </t>
  </si>
  <si>
    <t xml:space="preserve">ฉบับที่  48    การแสดงรายการและการเปิดเผยข้อมูลสำหรับเครื่องมือทางการเงิน </t>
  </si>
  <si>
    <t>งบการเงินเฉพาะบริษัท</t>
  </si>
  <si>
    <t>งบการเงินรวม</t>
  </si>
  <si>
    <t xml:space="preserve">ลูกหนี้ตามสัญญาเช่าซื้อ </t>
  </si>
  <si>
    <t xml:space="preserve">        - พนักงาน</t>
  </si>
  <si>
    <t xml:space="preserve">ลูกหนี้พนักงาน - สุทธิ </t>
  </si>
  <si>
    <t xml:space="preserve">         รวมสินทรัพย์ไม่หมุนเวียน</t>
  </si>
  <si>
    <t xml:space="preserve">                 ที่เกี่ยวข้องกัน</t>
  </si>
  <si>
    <t xml:space="preserve">         เงินกู้ยืมระยะยาวจากบริษัท </t>
  </si>
  <si>
    <t xml:space="preserve">         รวมหนี้สินไม่หมุนเวียน</t>
  </si>
  <si>
    <t>หุ้นสามัญ 36,000,000 หุ้น มูลค่า</t>
  </si>
  <si>
    <t xml:space="preserve">        หุ้นละ 10 บาท</t>
  </si>
  <si>
    <t xml:space="preserve">หุ้นสามัญ 36,000,000 หุ้น </t>
  </si>
  <si>
    <t xml:space="preserve">          ดอกผลจากการขายตามสัญญาเช่าซื้อที่รับรู้</t>
  </si>
  <si>
    <t xml:space="preserve">          รายได้อื่น</t>
  </si>
  <si>
    <t xml:space="preserve">          ต้นทุนขาย</t>
  </si>
  <si>
    <t xml:space="preserve">          ค่าใช้จ่ายในการขายและบริหาร</t>
  </si>
  <si>
    <t xml:space="preserve">          หนี้สงสัยจะสูญ</t>
  </si>
  <si>
    <t>ยอดคงเหลือก่อนปรับปรุงต้นงวด 2544</t>
  </si>
  <si>
    <t>ยอดคงเหลือสิ้นงวด 2544</t>
  </si>
  <si>
    <t>ยอดคงเหลือสิ้นงวด 2545</t>
  </si>
  <si>
    <t>หน่วย : บาท</t>
  </si>
  <si>
    <t xml:space="preserve">            ณ  วันที่  31  ธันวาคม  2545   มีเงินสดระหว่างนำฝาก  จำนวน  20.38  ล้านบาท   เป็นของบริษัทฯ  จำนวน  8.15 </t>
  </si>
  <si>
    <t xml:space="preserve">               ณ วันที่  31 ธันวาคม 2545  เงินกู้ยืมตามสัญญาปรับโครงสร้างหนี้ดังกล่าว  คงเหลือเงินต้นตามสัญญา</t>
  </si>
  <si>
    <t xml:space="preserve">      บาท  และ  30,000,000.00  บาท  ตามลำดับ   โดยการออกตั๋วสัญญาใช้เงิน   ครบกำหนดเมื่อทวงถาม  </t>
  </si>
  <si>
    <t xml:space="preserve">             เป็นเงินกู้ยืมจากสถาบันการเงินหลายแห่งโดยการออกตั๋วสัญญาใช้เงิน ค้ำประกันโดยบริษัทที่เกี่ยวข้องส่วนตัว</t>
  </si>
  <si>
    <t xml:space="preserve">      10,000.00  บาท</t>
  </si>
  <si>
    <t xml:space="preserve">               บริษัท   ไดสตาร์เชน   จำกัด      ซึ่งเป็นบริษัทย่อย     มีภาระหนี้สินที่อาจเกิดขึ้นจากการออกหนังสือค้ำประกัน</t>
  </si>
  <si>
    <t xml:space="preserve">      โครงสร้างหนี้    ซึ่งในสัญญาปรับโครงสร้างหนี้ได้กำหนดไว้ว่า    ถ้าบริษัทฯ  ผิดนัดชำระหนี้บริษัทฯ ตกลงชำระหนี้</t>
  </si>
  <si>
    <t xml:space="preserve">      ครบถ้วนภายในวันที่  15  พฤศจิกายน   2545     จากการชำระหนี้ดังกล่าว     บริษัทฯ   มีกำไรจากการจ่ายชำระสุทธิ </t>
  </si>
  <si>
    <t xml:space="preserve">      ตกลงผ่อนชำระเงินต้นพร้อมดอกเบี้ยเป็นรายงวดเดือนรวม   30   เดือน     ไม่น้อยกว่าเดือนละ   1,777,136.00   บาท   </t>
  </si>
  <si>
    <t xml:space="preserve">      ณ  วันที่  31  ธันวาคม  2544   บริษัทฯ  ค้างเงินต้นพร้อมดอกเบี้ยจำนวน  19,534,377.52  บาท  บริษัทฯ ได้ชำระหนี้</t>
  </si>
  <si>
    <t xml:space="preserve">      66,464,821.92  บาท   รวมเป็นหนี้สินทั้งสิ้น  266,464,821.92  บาท    บริษัทฯ  ได้ทำสัญญาปลดหนี้โดยมีเงื่อนไขว่า   </t>
  </si>
  <si>
    <t xml:space="preserve">      เพียง  55,000,000.00  บาท  ชำระภายในวันที่  31  กรกฎาคม 2543  จำนวน 8,000,000.00 บาท   ส่วนที่เหลือบริษัทฯ </t>
  </si>
  <si>
    <t xml:space="preserve">      ถ้าลูกหนี้ปฏิบัติผิดสัญญาในการชำระหนี้  บริษัทฯ  ตกลงชำระหนี้ตามสัญญาเดิมเต็มจำนวน  โดยตกลงให้ชำระหนี้</t>
  </si>
  <si>
    <t>บริษัท  พานาเชน  จำกัด  และบริษัทย่อย</t>
  </si>
  <si>
    <t>อาคารและส่วนปรับปรุง</t>
  </si>
  <si>
    <t>เครื่องใช้สำนักงานและเครื่องตกแต่งสำนักงาน</t>
  </si>
  <si>
    <t>ระบบไฟฟ้าและระบบปรับอากาศ</t>
  </si>
  <si>
    <t>ยานพาหนะ</t>
  </si>
  <si>
    <t>20  ปี</t>
  </si>
  <si>
    <t xml:space="preserve">  5  ปี</t>
  </si>
  <si>
    <t xml:space="preserve">     จะสูงกว่าและจะประมาณจากสินทรัพย์แต่ละรายการ  หรือหน่วยสินทรัพย์ที่ก่อให้เกิดเงินสดแล้วแต่กรณี</t>
  </si>
  <si>
    <t xml:space="preserve">     อีกต่อไป    หรือยังมีอยู่แต่เป็นไปในทางที่ลดลงโดยบันทึกในบัญชี "รายได้อื่น"</t>
  </si>
  <si>
    <t>เงินสดระหว่างนำฝาก</t>
  </si>
  <si>
    <t xml:space="preserve">     ซึ่ง  ณ  วันที่ 19 พฤศจิกายน 2545  ได้มีการปลดหลักประกันแล้ว</t>
  </si>
  <si>
    <t xml:space="preserve">               ณ  วันที่  31 ธันวาคม 2545 บริษัทฯ มีเงินให้กู้ยืมแก่บริษัทย่อยแห่งหนึ่งจำนวน 192,000,000.00 บาท  โดยการ</t>
  </si>
  <si>
    <t xml:space="preserve">     เงินให้กู้ยืมแก่บริษัทที่เกี่ยวข้องกัน</t>
  </si>
  <si>
    <t xml:space="preserve">     ออกตั๋วสัญญาใช้เงิน ครบกำหนดเมื่อทวงถาม (ณ  วันที่  31 ธันวาคม 2544  จำนวน 173,900,000.00 บาท)</t>
  </si>
  <si>
    <t xml:space="preserve">     เงินให้กู้ยืมแก่บริษัทย่อย</t>
  </si>
  <si>
    <t xml:space="preserve">     </t>
  </si>
  <si>
    <t xml:space="preserve">               ณ  วันที่ 31 ธันวาคม 2544   บริษัทฯ มีเงินให้กู้ยืมแก่บริษัทที่เกี่ยวข้องกันแห่งหนึ่งจำนวน 18,000,000.00 บาท</t>
  </si>
  <si>
    <t xml:space="preserve">     โดยการออกตั๋วสัญญาใช้เงิน  ครบกำหนดเมื่อทวงถาม  ในปี 2545 บริษัทฯ ได้รับชำระเงินให้กู้ยืมดังกล่าวครบถ้วน</t>
  </si>
  <si>
    <t xml:space="preserve">งบการเงินรวม </t>
  </si>
  <si>
    <t xml:space="preserve">งบการเงินเฉพาะบริษัท </t>
  </si>
  <si>
    <t>ประเภทกิจการ</t>
  </si>
  <si>
    <t>ทุนชำระแล้ว (บาท)</t>
  </si>
  <si>
    <t>วิธีราคาทุน (บาท)</t>
  </si>
  <si>
    <t>วิธีส่วนได้เสีย (บาท)</t>
  </si>
  <si>
    <t xml:space="preserve">                     รวม</t>
  </si>
  <si>
    <t>หัก  ค่าเผื่อการลดมูลค่าเงินลงทุน</t>
  </si>
  <si>
    <t xml:space="preserve">                     สุทธิ</t>
  </si>
  <si>
    <t>เสนอ  ผู้ถือหุ้นบริษัท  พานาเชน  จำกัด  และบริษัทย่อย</t>
  </si>
  <si>
    <t>ธันวาคม 2545 และ 2544 งบกำไรขาดทุนรวมและงบแสดงการเปลี่ยนแปลงในส่วนของผู้ถือหุ้นรวม สำหรับปี</t>
  </si>
  <si>
    <t>สิ้นสุดวันที่ 31  ธันวาคม  2545  ของบริษัท  พานาเชน จำกัดและบริษัทย่อย  งบกำไรขาดทุนเฉพาะบริษัทและ</t>
  </si>
  <si>
    <t xml:space="preserve">งบแสดงการเปลี่ยนแปลงในส่วนของผู้ถือหุ้นเฉพาะบริษัท  สำหรับปีสิ้นสุดวันเดียวกันของแต่ละปีของบริษัท   </t>
  </si>
  <si>
    <t>พานาเชน จำกัด  ซึ่งผู้บริหารของกิจการเป็นผู้รับผิดชอบต่อความถูกต้องและครบถ้วนของข้อมูลในงบการเงิน</t>
  </si>
  <si>
    <t>เหล่านี้      ส่วนข้าพเจ้าเป็นผู้รับผิดชอบในการแสดงความเห็นต่องบการเงินดังกล่าวจากผลการตรวจสอบของ</t>
  </si>
  <si>
    <t>ข้าพเจ้า   ข้าพเจ้ามิได้ตรวจสอบงบการเงินของบริษัท ไดสตาร์เชน จำกัด  ซึ่งเป็นบริษัทย่อย และรวมอยู่ในงบ</t>
  </si>
  <si>
    <t>ข้าพเจ้าในส่วนที่เกี่ยวข้องกับจำนวนเงินของรายงานต่าง  ๆ  ของบริษัท  ไดสตาร์เชน  จำกัด   ซึ่งรวมอยู่ในงบ</t>
  </si>
  <si>
    <t>จนเกินทุน จำนวน 8.13 ล้านบาท ณ วันที่ 31 ธันวาคม 2545 และส่วนแบ่งกำไรของบริษัทย่อยดังกล่าว จำนวน</t>
  </si>
  <si>
    <t>47.71  ล้านบาท    สำหรับปีสิ้นสุดวันเดียวกันงบการเงินของบริษัทย่อยดังกล่าวตรวจสอบโดยผู้สอบบัญชีอื่น</t>
  </si>
  <si>
    <t>ตามรายงานลงวันที่   17   เมษายน   2546       โดยข้าพเจ้าได้รับรายงานของผู้สอบบัญชีนั้นและความเห็นของ</t>
  </si>
  <si>
    <t>แสดงฐานะการเงินรวม  ณ  วันที่  31 ธันวาคม 2545   และงบการเงินเฉพาะบริษัทข้างต้น   แสดงฐานะการเงิน</t>
  </si>
  <si>
    <t>วันที่  17  เมษายน  2546</t>
  </si>
  <si>
    <t>หมายเหตุ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</si>
  <si>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</si>
  <si>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</si>
  <si>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</si>
  <si>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</si>
  <si>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</si>
  <si>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</si>
  <si>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10</t>
  </si>
  <si>
    <t xml:space="preserve"> 11</t>
  </si>
  <si>
    <t xml:space="preserve"> 14</t>
  </si>
  <si>
    <t xml:space="preserve"> 15</t>
  </si>
  <si>
    <t xml:space="preserve">         เจ้าหนี้สัญญาเช่าระยะยาวที่ถึงกำหนด</t>
  </si>
  <si>
    <t xml:space="preserve"> 12</t>
  </si>
  <si>
    <t xml:space="preserve">   กำไรจากการปรับโครงสร้างหนี้</t>
  </si>
  <si>
    <t xml:space="preserve">     จำหน่ายหรือเลิกใช้อย่างถาวร  หรือเมื่อคาดว่าจะไม่ได้รับประโยชน์เชิงเศรษฐกิจแล้ว</t>
  </si>
  <si>
    <t xml:space="preserve">      อัตราดอกเบี้ยร้อยละ 10 - 12 ต่อปี  ครบกำหนดเมื่อทวงถาม</t>
  </si>
  <si>
    <t xml:space="preserve">             งบการเงินเฉพาะบริษัทฯ  มีเงินกู้ยืมจากบุคคลอื่น  จำนวน   15,000,000.00  บาท    โดยการออกตั๋วสัญญาใช้เงิน  </t>
  </si>
  <si>
    <t xml:space="preserve">      ตั๋วสัญญาใช้เงินอัตราดอกเบี้ยร้อยละ 10 - 12 ต่อปี  ครบกำหนดเมื่อทวงถาม </t>
  </si>
  <si>
    <t xml:space="preserve">             บริษัท   ไดสตาร์เชน   จำกัด    ซึ่งเป็นบริษัทย่อยมีเงินกู้ยืมจากบุคคลอื่น จำนวน  54,000,000.00  บาท  โดยออก</t>
  </si>
  <si>
    <t>หัก  เจ้าหนี้สัญญาเช่าระยะยาวที่</t>
  </si>
  <si>
    <t xml:space="preserve">           ถึงกำหนดชำระภายใน 1 ปี</t>
  </si>
  <si>
    <t xml:space="preserve">   3</t>
  </si>
  <si>
    <t xml:space="preserve"> 13</t>
  </si>
  <si>
    <t>1.  เกณฑ์ในการจัดทำงบการเงิน</t>
  </si>
  <si>
    <t>2.  สรุปนโยบายการบัญชีที่สำคัญ</t>
  </si>
  <si>
    <t xml:space="preserve">     2.1  การบันทึกรายได้และค่าใช้จ่าย ดังนี้</t>
  </si>
  <si>
    <t xml:space="preserve">            2.1.2  ดอกผลจากการขายตามสัญญาเช่าซื้อ  คำนวณโดยวิธีผลรวมจำนวนงวด (The Sum Digits Method)</t>
  </si>
  <si>
    <t xml:space="preserve">            2.1.3  รายได้อื่นและค่าใช้จ่ายรับรู้ตามเกณฑ์คงค้าง</t>
  </si>
  <si>
    <t xml:space="preserve">     2.2  ค่าเผื่อหนี้สงสัยจะสูญ</t>
  </si>
  <si>
    <t xml:space="preserve">     2.3  สินค้าคงเหลือ</t>
  </si>
  <si>
    <t xml:space="preserve">     2.4  เงินลงทุนระยะยาว</t>
  </si>
  <si>
    <t xml:space="preserve">             2.4.1  งบการเงินเฉพาะบริษัทฯ เงินลงทุนในบริษัทย่อย  แสดงด้วยวิธีส่วนได้เสีย</t>
  </si>
  <si>
    <t xml:space="preserve">             2.4.2  เงินลงทุนทั่วไป  แสดงด้วยราคาทุนหักด้วยค่าเผื่อการด้อยค่าของเงินลงทุน </t>
  </si>
  <si>
    <t xml:space="preserve">     2.5  ที่ดิน  อาคารและอุปกรณ์</t>
  </si>
  <si>
    <t xml:space="preserve">     2.6  การด้อยค่าของสินทรัพย์ </t>
  </si>
  <si>
    <t xml:space="preserve">     2.7  ภาษีเงินได้นิติบุคคล </t>
  </si>
  <si>
    <t xml:space="preserve">     2.8  กำไรต่อหุ้นขั้นพื้นฐาน </t>
  </si>
  <si>
    <t xml:space="preserve">            บริษัทฯ   บันทึกภาษีเงินได้นิติบุคคล ตามจำนวนภาษีเงินได้ที่ต้องจ่ายในแต่ละงวดบัญชี</t>
  </si>
  <si>
    <t xml:space="preserve">3.  เงินสดและเงินฝากธนาคาร  </t>
  </si>
  <si>
    <t xml:space="preserve">4.  ลูกหนี้การค้า - สุทธิ </t>
  </si>
  <si>
    <t xml:space="preserve">            ลูกหนี้ตามสัญญาเช่าซื้อบางส่วน    ได้นำไปใช้เป็นหลักประกันเงินกู้ยืมจากสถาบันการเงิน    ตามหมายเหตุ   13</t>
  </si>
  <si>
    <t>5.  เงินให้กู้ยืมแก่บริษัทย่อยและบริษัทที่เกี่ยวข้องกัน</t>
  </si>
  <si>
    <t>6.  สินค้าคงเหลือ - สุทธิ</t>
  </si>
  <si>
    <t>7.  ลูกหนี้พนักงาน - สุทธิ</t>
  </si>
  <si>
    <t>8. เงินลงทุนซึ่งบันทึกโดยวิธีส่วนได้เสียบริษัทย่อยและบริษัทอื่น</t>
  </si>
  <si>
    <t>ค้าเครื่องใช้ไฟฟ้า</t>
  </si>
  <si>
    <t xml:space="preserve">     บริษัทเงินทุนหลักทรัพย์ ซิทก้า </t>
  </si>
  <si>
    <t>9. ที่ดิน  อาคารและอุปกรณ์  -  สุทธิ</t>
  </si>
  <si>
    <t xml:space="preserve">      จากธนาคารและเงินกู้ยืมจากสถาบันการเงิน  ตามหมายเหตุ 10 และ 13</t>
  </si>
  <si>
    <t xml:space="preserve">10. เงินเบิกเกินบัญชีธนาคาร </t>
  </si>
  <si>
    <t xml:space="preserve">      10,000,000.00  บาท   ค้ำประกันโดยที่ดินและอาคารตามหมายเหตุ  9   และค้ำประกันส่วนตัวโดยกรรมการ</t>
  </si>
  <si>
    <t>11. เงินกู้ยืมบุคคลอื่น</t>
  </si>
  <si>
    <t>12. เงินกู้ยืมจากบริษัทที่เกี่ยวข้องกัน</t>
  </si>
  <si>
    <t>13. เงินกู้ยืมระยะยาว</t>
  </si>
  <si>
    <t xml:space="preserve">      โดยกรรมการและโอนสิทธิการรับเงินจากลูกหนี้ตามสัญญาเช่าซื้อ ตามหมายเหตุ 4</t>
  </si>
  <si>
    <t xml:space="preserve">     13.1  เงินกู้ยืมสถาบันการเงิน</t>
  </si>
  <si>
    <t xml:space="preserve">     13.2  เงินกู้ยืมจากกองทุน</t>
  </si>
  <si>
    <t xml:space="preserve">      3,347,021.90 บาท  โดยมีสัญญากู้ยืมเงิน  ค้ำประกันเงินกู้ยืมโดยที่ดินและอาคาร  ตามหมายเหตุ 9</t>
  </si>
  <si>
    <t xml:space="preserve">      13.3  เงินกู้ยืมบริษัทอื่น </t>
  </si>
  <si>
    <t>14. เจ้าหนี้สัญญาเช่าระยะยาว</t>
  </si>
  <si>
    <t xml:space="preserve">15. กำไรจากการปรับโครงสร้างหนี้ </t>
  </si>
  <si>
    <t xml:space="preserve">               ในปี  2545  บริษัทฯ  ได้ทำสัญญาปรับโครงสร้างหนี้  ตามหมายเหตุ  13    บริษัทฯ  ได้บันทึกส่วนต่างจากการ</t>
  </si>
  <si>
    <t>16. ภาระหนี้การค้ำประกัน</t>
  </si>
  <si>
    <t xml:space="preserve">      16.1  บริษัทฯ     มีภาระหนี้ที่อาจเกิดขึ้นจากการให้ธนาคารออกหนังสือค้ำประกันต่อหน่วยงานราชการ    เป็นวงเงิน </t>
  </si>
  <si>
    <t xml:space="preserve">      16.2  บริษัทฯ       มีหนี้สินที่อาจเกิดขึ้นตามเงื่อนไขจำนวน      28,296,282.63     บาท          เป็นส่วนต่างจากการปรับ</t>
  </si>
  <si>
    <t xml:space="preserve">            งบการเงินนี้แสดงรายการตามประกาศของกรมพัฒนาธุรกิจการค้า   โดยกระทรวงพาณิชย์  ลงวันที่ 14 กันยายน   </t>
  </si>
  <si>
    <t xml:space="preserve">     ตามพระราชบัญญัติการบัญชี ปี 2543</t>
  </si>
  <si>
    <t xml:space="preserve">     2544     เรื่องกำหนดรายการย่อที่ต้องมีในงบการเงินของบริษัทจำกัด  และได้จัดทำตามหลักการบัญชีที่รับรองทั่วไป </t>
  </si>
  <si>
    <t xml:space="preserve">     ประเทศไทยที่ประกาศใช้แล้วโดยคณะกรรมการควบคุมการประกอบวิชาชีพสอบบัญชี</t>
  </si>
  <si>
    <t xml:space="preserve">            นโยบายการบัญชีเป็นไปตามมาตรฐานการบัญชีที่ออกโดยสมาคมนักบัญชีและผู้สอบบัญชีรับอนุญาตแห่ง</t>
  </si>
  <si>
    <t xml:space="preserve">            จากการที่สมาคมนักบัญชีและผู้สอบบัญชีรับอนุญาตแห่งประเทศไทย ได้ประกาศยกเว้นการบังคับใช้มาตรฐาน</t>
  </si>
  <si>
    <t xml:space="preserve">     บัญชี   ฉบับดังต่อไปนี้</t>
  </si>
  <si>
    <t xml:space="preserve">     การบัญชี   7  ฉบับ   กับธุรกิจที่มิใช่บริษัทมหาชน จำกัด  เป็นการชั่วคราว  บริษัทฯ  ได้เลือกที่จะไม่ใช้มาตรฐานการ</t>
  </si>
  <si>
    <t xml:space="preserve">                      สำคัญของความเป็นเจ้าของสินค้าให้กับผู้ซื้อแล้ว</t>
  </si>
  <si>
    <t xml:space="preserve">            2.1.1  รายได้จากการขายสินค้ารับรู้รายได้เมื่อมีการส่งมอบและได้โอนความเสี่ยง   และผลตอบแทนที่เป็นสาระ</t>
  </si>
  <si>
    <t xml:space="preserve">            บริษัทฯ         ตั้งสำรองค่าเผื่อหนี้สงสัยจะสูญเท่ากับจำนวนหนี้ที่คาดว่าจะเก็บเงินไม่ได้           โดยพิจารณาจาก</t>
  </si>
  <si>
    <t xml:space="preserve">     พนักงานแต่ละราย</t>
  </si>
  <si>
    <t xml:space="preserve">            ลูกหนี้พนักงานบริษัทฯ       คำนวณยอดค่าเผื่อหนี้สงสัยจะสูญจากหลักฐานที่คาดว่าจะเก็บเงินไม่ได้จากลูกหนี้</t>
  </si>
  <si>
    <t xml:space="preserve">     ราคาใดจะต่ำกว่า </t>
  </si>
  <si>
    <t xml:space="preserve">            บริษัทฯ   ตีราคาสินค้าคงเหลือในราคาทุน  โดยวิธีถัวเฉลี่ยถ่วงน้ำหนักหรือมูลค่าสุทธิที่คาดว่าจะได้รับ   แล้วแต่</t>
  </si>
  <si>
    <t xml:space="preserve">     ที่ดินแสดงด้วยราคาทุนหักค่าเผื่อการด้อยค่าของสินทรัพย์</t>
  </si>
  <si>
    <t xml:space="preserve">            ที่ดิน อาคารและอุปกรณ์  แสดงด้วยราคาทุนหักค่าเสื่อมราคาสะสม   และค่าเผื่อการด้อยค่าของสินทรัพย์ยกเว้น</t>
  </si>
  <si>
    <t xml:space="preserve">     สินทรัพย์ ดังนี้</t>
  </si>
  <si>
    <t xml:space="preserve">            บริษัทฯ คำนวณค่าเสื่อมราคาสำหรับสินทรัพย์ทุกประเภท  ยกเว้นที่ดิน     โดยวิธีเส้นตรงตามอายุประมาณของ</t>
  </si>
  <si>
    <t xml:space="preserve">            ในกรณีที่มีการด้อยค่าของที่ดิน   อาคารและอุปกรณ์  จะรับรู้ผลขาดทุนของสินทรัพย์ดังกล่าวในงบกำไรขาดทุน</t>
  </si>
  <si>
    <t xml:space="preserve">     กำไรหรือขาดทุนจากการจำหน่าย  และเลิกใช้ของที่ดิน อาคารและอุปกรณ์จะรับรู้เป็นรายได้หรือค่าใช้จ่าย  เมื่อมีการ</t>
  </si>
  <si>
    <t xml:space="preserve">            บริษัทฯ   พิจารณาการด้อยค่าของสินทรัพย์ประเภทที่ดิน   อาคารและอุปกรณ์     เงินลงทุนและสินทรัพย์ที่ไม่มี</t>
  </si>
  <si>
    <t xml:space="preserve">     ตัวตนต่าง  ๆ     เมื่อมีข้อบ่งชี้ว่าสินทรัพย์เกิดการด้อยค่า     โดยพิจารณาจากมูลค่าที่คาดว่าจะได้รับคืนของสินทรัพย์</t>
  </si>
  <si>
    <t xml:space="preserve">     หากมีราคาต่ำกว่าราคาตามบัญชีถือว่าสินทรัพย์นั้นเกิดการด้อยค่า          ซึ่งจะรับรู้ผลขาดทุนจากการด้อยค่าดังกล่าว</t>
  </si>
  <si>
    <t xml:space="preserve">     ในงบกำไรขาดทุน     และบริษัทฯ   จะบันทึกกลับรายการจากการด้อยค่าต่อเมื่อมีข้อบ่งชี้ว่าการด้อยค่านั้น    ไม่มีอยู่</t>
  </si>
  <si>
    <t xml:space="preserve">            มูลค่าที่คาดว่าจะได้รับคืนของสินทรัพย์   หมายถึง ราคาขายสุทธิหรือมูลค่าจากการใช้ทรัพย์สิน แล้วแต่ราคาใด</t>
  </si>
  <si>
    <t xml:space="preserve">            กำไร(ขาดทุน)ต่อหุ้น       ที่แสดงไว้ในงบกำไรขาดทุนเป็นกำไร(ขาดทุน)ต่อหุ้นขั้นพื้นฐาน        ซึ่งคำนวณโดยการ</t>
  </si>
  <si>
    <t xml:space="preserve">     หารยอดกำไร(ขาดทุน)สุทธิสำหรับปี   ด้วยจำนวนหุ้นสามัญที่ออกอยู่ ณ วันสิ้นงวด</t>
  </si>
  <si>
    <t xml:space="preserve">     ล้านบาท  (ปี 2544 จำนวน 6.22 ล้านบาท)  เป็นของบริษัทย่อย จำนวน 12.23 ล้านบาท</t>
  </si>
  <si>
    <t>หัก   ค่าเผื่อการลดมูลค่าของสินค้าคงเหลือ</t>
  </si>
  <si>
    <t xml:space="preserve">     2540  ซึ่งบริษัทฯ ได้ตั้งค่าเผื่อการลดราคาเงินลงทุนดังกล่าวเต็มจำนวน  ซึ่งอยู่ในระหว่างการชำระบัญชี</t>
  </si>
  <si>
    <t xml:space="preserve">          เงินสดและเงินฝากสถาบันการเงิน</t>
  </si>
  <si>
    <t>ค่าเผื่อหนี้สงสัยจะสูญต้นงวด</t>
  </si>
  <si>
    <t>หนี้สงสัยจะสูญ</t>
  </si>
  <si>
    <t>หนี้สูญ</t>
  </si>
  <si>
    <t>ค่าเผื่อหนี้สงสัยจะสูญปลายงวด</t>
  </si>
  <si>
    <t xml:space="preserve"> - 5 -</t>
  </si>
  <si>
    <t>- 12 -</t>
  </si>
  <si>
    <t xml:space="preserve">วันที่ 1 มกราคม 2548 เป็นต้นไปจนกว่าจะชำระเสร็จสิ้น                        </t>
  </si>
  <si>
    <t>TFB MLR</t>
  </si>
  <si>
    <t xml:space="preserve">     บาท เป็นหนี้สูญตามกฎกระทรวงฉบับที่ 186  โดยถือเป็น ค่าใช้จ่ายในการคำนวณภาษี </t>
  </si>
  <si>
    <t xml:space="preserve">              ณ  วันที่  31   ธันวาคม  2545     บริษัทฯ   ตัดลูกหนี้พนักงานจำนวน   24,118,063.48   บาท      เป็นของบริษัท ฯ  </t>
  </si>
  <si>
    <t xml:space="preserve">     จำนวน 5,356,064.48  บาท     (ปี 2544  จำนวน   53,157,311.00   บาท)   เป็นของบริษัทย่อย    จำนวน   18,761,999.00  </t>
  </si>
  <si>
    <t>ยอดคงเหลือก่อนปรับปรุงต้นงวด 2545</t>
  </si>
  <si>
    <t>ยอดคงเหลือหลังปรับปรุงต้นงวด 2545</t>
  </si>
  <si>
    <t>ยอดคงเหลือหลังปรับปรุงต้นงวด 2544</t>
  </si>
  <si>
    <t>17. การจัดประเภทบัญชีใหม่</t>
  </si>
  <si>
    <t>18. อื่น  ๆ</t>
  </si>
  <si>
    <t xml:space="preserve">      18.1  บริษัทฯ ได้จดทะเบียนเป็นบริษัทจำกัด</t>
  </si>
  <si>
    <t xml:space="preserve">      18.2  สำนักงานใหญ่  ตั้งอยู่เลขที่  121/67  ถนนรัชดาภิเษก  แขวงดินแดง  เขตดินแดง  กรุงเทพมหานคร</t>
  </si>
  <si>
    <t xml:space="preserve">      18.3  บริษัทฯ  ประกอบธุรกิจจำหน่ายเครื่องใช้ไฟฟ้า  โดยการขายสดและผ่อนชำระ</t>
  </si>
  <si>
    <t xml:space="preserve">      18.4  ณ วันที่ 31 ธันวาคม 2545  บริษัทฯ มีพนักงาน 696  คน  (ปี 2544  จำนวน 558 คน) </t>
  </si>
  <si>
    <t xml:space="preserve">      18.5  ค่าใช้จ่ายพนักงานในปี 2545  จำนวน 53,734,524.25 บาท  (ปี 2544 จำนวน 50,257,600.60 บาท) </t>
  </si>
  <si>
    <t xml:space="preserve">               งบกำไรขาดทุน สำหรับปีสิ้นสุดวันที่ 31 ธันวาคม 2545 และ 2544  ได้มีการจัดประเภทบัญชีใหม่เพื่อประโยชน์ </t>
  </si>
  <si>
    <t xml:space="preserve">     ในการแสดงการเปรียบเทียบ  โดยมีการจัดประเภทบัญชีตามรายการดังนี้</t>
  </si>
  <si>
    <t xml:space="preserve">               หนี้สงสัยจะสูญโอนกลับ     ซึ่งแสดงเป็นรายการหักจากค่าใช้จ่ายในการขายและบริหาร     จัดประเภทใหม่เป็น</t>
  </si>
  <si>
    <t xml:space="preserve">     หักจากหนี้สงสัยจะสูญ  ในงบกำไรขาดทุนรวมจำนวน  17,300,533.50  บาท (ปี 2544  จำนวน 103,873,370.00  บาท)</t>
  </si>
  <si>
    <t xml:space="preserve">     และงบกำไรขาดทุนเฉพาะบริษัทจำนวน  4,208,732.25  บาท ( ปี 2544  จำนวน 65,142,698.00  บาท ) </t>
  </si>
  <si>
    <t xml:space="preserve">      ชำระเสร็จสิ้น</t>
  </si>
  <si>
    <t xml:space="preserve">      ที่ค้างชำระอยู่เต็มจำนวนตามสัญญาเดิมพร้อมดอกเบี้ยในอัตราดอกเบี้ยผิดนัดคำนวณนับตั้งแต่วันที่ผิดนัดไปจนกว่าจะ</t>
  </si>
  <si>
    <t>( บริษัท  พานาเชน  จำกัด คือ ชื่อเดิมของ บริษัท ดี อี แคปปิตอล จำกัด (มหาชน) )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</si>
</sst>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);\(#,##0.00\)"/>
    <numFmt numFmtId="188" formatCode="0.00\ "/>
    <numFmt numFmtId="189" formatCode="#,##0.00_);[Red]\(#,##0.00\)"/>
    <numFmt numFmtId="190" formatCode="#,##0_);\(#,##0\)"/>
    <numFmt numFmtId="191" formatCode="#,##0&quot;฿&quot;;\-#,##0&quot;฿&quot;"/>
    <numFmt numFmtId="192" formatCode="#,##0&quot;฿&quot;;[Red]\-#,##0&quot;฿&quot;"/>
    <numFmt numFmtId="193" formatCode="#,##0.00&quot;฿&quot;;\-#,##0.00&quot;฿&quot;"/>
    <numFmt numFmtId="194" formatCode="#,##0.00&quot;฿&quot;;[Red]\-#,##0.00&quot;฿&quot;"/>
    <numFmt numFmtId="195" formatCode="_-* #,##0&quot;฿&quot;_-;\-* #,##0&quot;฿&quot;_-;_-* &quot;-&quot;&quot;฿&quot;_-;_-@_-"/>
    <numFmt numFmtId="196" formatCode="_-* #,##0_฿_-;\-* #,##0_฿_-;_-* &quot;-&quot;_฿_-;_-@_-"/>
    <numFmt numFmtId="197" formatCode="_-* #,##0.00&quot;฿&quot;_-;\-* #,##0.00&quot;฿&quot;_-;_-* &quot;-&quot;??&quot;฿&quot;_-;_-@_-"/>
    <numFmt numFmtId="198" formatCode="_-* #,##0.00_฿_-;\-* #,##0.00_฿_-;_-* &quot;-&quot;??_฿_-;_-@_-"/>
    <numFmt numFmtId="199" formatCode="#,##0.0000"/>
    <numFmt numFmtId="200" formatCode="#,##0.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_-* #,##0.000000_-;\-* #,##0.000000_-;_-* &quot;-&quot;??_-;_-@_-"/>
    <numFmt numFmtId="205" formatCode="_-* #,##0.0_-;\-* #,##0.0_-;_-* &quot;-&quot;??_-;_-@_-"/>
    <numFmt numFmtId="206" formatCode="#,##0_ ;\-#,##0\ "/>
    <numFmt numFmtId="207" formatCode="0.000"/>
    <numFmt numFmtId="208" formatCode="d\ ดดดด\ bbbb"/>
    <numFmt numFmtId="209" formatCode="#,##0.00_ ;[Red]\-#,##0.00\ "/>
    <numFmt numFmtId="210" formatCode="\(#,##0.00_);[Red]\(#,##0.00\)"/>
    <numFmt numFmtId="211" formatCode="#,##0.00_ ;\-#,##0.00\ "/>
    <numFmt numFmtId="212" formatCode="_-* #,##0_-;\-* #,##0_-;_-* &quot;-&quot;??_-;_-@_-"/>
    <numFmt numFmtId="213" formatCode="#,##0.00;\(#,##0.00\)"/>
    <numFmt numFmtId="214" formatCode="\(#,##0.00\);[Red]\(#,##0.00\)"/>
    <numFmt numFmtId="215" formatCode="#,##0.00_);[Red]\(#,##0.00_)"/>
    <numFmt numFmtId="216" formatCode="\(#,##0.00\);#,##0.00"/>
    <numFmt numFmtId="217" formatCode="[Red]#,##0.00_;\(###0.00\)"/>
    <numFmt numFmtId="218" formatCode="#,##0.00;[Red]\ \(#,##0.00\)"/>
    <numFmt numFmtId="219" formatCode="&quot;฿&quot;#,##0.00;[Red]\(#,##0.00\)"/>
    <numFmt numFmtId="220" formatCode="#,##0.00;[Red]\(#,##0.00\)"/>
    <numFmt numFmtId="221" formatCode="&quot;฿&quot;#,##0.00"/>
    <numFmt numFmtId="222" formatCode="mm/dd/yy"/>
    <numFmt numFmtId="223" formatCode="dd/mm/yy"/>
    <numFmt numFmtId="224" formatCode="00000"/>
    <numFmt numFmtId="225" formatCode="_-* #,##0.0_-;\-* #,##0.0_-;_-* &quot;-&quot;_-;_-@_-"/>
    <numFmt numFmtId="226" formatCode="_-* #,##0.00_-;\-* #,##0.00_-;_-* &quot;-&quot;_-;_-@_-"/>
    <numFmt numFmtId="227" formatCode="mmm\-yyyy"/>
    <numFmt numFmtId="228" formatCode="t&quot;฿&quot;#,##0_);\(t#,##0\)"/>
    <numFmt numFmtId="229" formatCode="t&quot;฿&quot;#,##0_);\(#,##0\)"/>
    <numFmt numFmtId="230" formatCode="&quot;$&quot;#,##0_);[Red]\(&quot;$&quot;#,##0\)"/>
    <numFmt numFmtId="231" formatCode="&quot;$&quot;#,##0.00_);[Red]\(&quot;$&quot;#,##0.00\)"/>
    <numFmt numFmtId="232" formatCode="_-&quot;?&quot;* #,##0_-;\-&quot;?&quot;* #,##0_-;_-&quot;?&quot;* &quot;-&quot;_-;_-@_-"/>
    <numFmt numFmtId="233" formatCode="_-&quot;?&quot;* #,##0.00_-;\-&quot;?&quot;* #,##0.00_-;_-&quot;?&quot;* &quot;-&quot;??_-;_-@_-"/>
    <numFmt numFmtId="234" formatCode="_(* #,##0_);_(* \(#,##0\);_(* &quot;-&quot;??_);_(@_)"/>
    <numFmt numFmtId="235" formatCode="General_)"/>
    <numFmt numFmtId="236" formatCode="#,##0.000_);\(#,##0.000\)"/>
    <numFmt numFmtId="237" formatCode="#,##0;\(#,##0\)"/>
    <numFmt numFmtId="238" formatCode="#,##0.0_);\(#,##0\)"/>
    <numFmt numFmtId="239" formatCode="0.0"/>
    <numFmt numFmtId="240" formatCode="t&quot;฿&quot;#,##0.00_);\(#,##0.00\)"/>
    <numFmt numFmtId="241" formatCode="0.0000000"/>
    <numFmt numFmtId="242" formatCode="0.000000"/>
    <numFmt numFmtId="243" formatCode="0.00000"/>
    <numFmt numFmtId="244" formatCode="0.0000"/>
  </numFmts>
  <fonts count="8">
    <font>
      <sz val="16"/>
      <name val="AngsanaUPC"/>
      <family val="0"/>
    </font>
    <font>
      <sz val="12"/>
      <name val="Helv"/>
      <family val="0"/>
    </font>
    <font>
      <sz val="14"/>
      <name val="AngsanaUPC"/>
      <family val="1"/>
    </font>
    <font>
      <sz val="13"/>
      <name val="AngsanaUPC"/>
      <family val="1"/>
    </font>
    <font>
      <u val="single"/>
      <sz val="13"/>
      <name val="AngsanaUPC"/>
      <family val="1"/>
    </font>
    <font>
      <sz val="15"/>
      <name val="AngsanaUPC"/>
      <family val="1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1" fillId="0" borderId="0">
      <alignment/>
      <protection/>
    </xf>
  </cellStyleXfs>
  <cellXfs count="95">
    <xf numFmtId="0" fontId="0" fillId="0" borderId="0" xfId="0" applyAlignment="1">
      <alignment/>
    </xf>
    <xf numFmtId="187" fontId="0" fillId="0" borderId="0" xfId="22" applyFont="1" applyAlignment="1" applyProtection="1">
      <alignment horizontal="left"/>
      <protection/>
    </xf>
    <xf numFmtId="187" fontId="0" fillId="0" borderId="0" xfId="22" applyFont="1">
      <alignment/>
      <protection/>
    </xf>
    <xf numFmtId="187" fontId="0" fillId="0" borderId="0" xfId="22" applyFont="1" applyAlignment="1" applyProtection="1">
      <alignment horizontal="center"/>
      <protection/>
    </xf>
    <xf numFmtId="187" fontId="0" fillId="0" borderId="0" xfId="22" applyFont="1" applyProtection="1">
      <alignment/>
      <protection/>
    </xf>
    <xf numFmtId="187" fontId="0" fillId="0" borderId="0" xfId="22" applyFont="1" applyAlignment="1" applyProtection="1">
      <alignment horizontal="fill"/>
      <protection/>
    </xf>
    <xf numFmtId="187" fontId="0" fillId="0" borderId="0" xfId="22" applyFont="1" applyAlignment="1">
      <alignment horizontal="center"/>
      <protection/>
    </xf>
    <xf numFmtId="187" fontId="0" fillId="0" borderId="1" xfId="22" applyFont="1" applyBorder="1">
      <alignment/>
      <protection/>
    </xf>
    <xf numFmtId="187" fontId="0" fillId="0" borderId="2" xfId="22" applyFont="1" applyBorder="1" applyProtection="1">
      <alignment/>
      <protection/>
    </xf>
    <xf numFmtId="187" fontId="0" fillId="0" borderId="1" xfId="22" applyFont="1" applyBorder="1" applyProtection="1">
      <alignment/>
      <protection/>
    </xf>
    <xf numFmtId="187" fontId="0" fillId="0" borderId="2" xfId="22" applyFont="1" applyBorder="1">
      <alignment/>
      <protection/>
    </xf>
    <xf numFmtId="187" fontId="0" fillId="0" borderId="0" xfId="22" applyFont="1" applyBorder="1">
      <alignment/>
      <protection/>
    </xf>
    <xf numFmtId="187" fontId="0" fillId="0" borderId="0" xfId="22" applyFont="1" applyBorder="1" applyProtection="1">
      <alignment/>
      <protection/>
    </xf>
    <xf numFmtId="187" fontId="0" fillId="0" borderId="3" xfId="22" applyFont="1" applyBorder="1" applyProtection="1">
      <alignment/>
      <protection/>
    </xf>
    <xf numFmtId="187" fontId="0" fillId="0" borderId="4" xfId="22" applyFont="1" applyBorder="1" applyProtection="1">
      <alignment/>
      <protection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3" fontId="0" fillId="0" borderId="0" xfId="15" applyAlignment="1">
      <alignment/>
    </xf>
    <xf numFmtId="187" fontId="0" fillId="0" borderId="0" xfId="22" applyFont="1" applyAlignment="1" applyProtection="1" quotePrefix="1">
      <alignment horizontal="center"/>
      <protection/>
    </xf>
    <xf numFmtId="187" fontId="0" fillId="0" borderId="0" xfId="22" applyFont="1" applyAlignment="1" applyProtection="1">
      <alignment horizontal="right"/>
      <protection/>
    </xf>
    <xf numFmtId="187" fontId="0" fillId="0" borderId="0" xfId="22" applyFont="1" applyAlignment="1" quotePrefix="1">
      <alignment horizontal="center"/>
      <protection/>
    </xf>
    <xf numFmtId="187" fontId="0" fillId="0" borderId="5" xfId="22" applyFont="1" applyBorder="1">
      <alignment/>
      <protection/>
    </xf>
    <xf numFmtId="187" fontId="0" fillId="0" borderId="0" xfId="22" applyFont="1" applyAlignment="1">
      <alignment horizontal="right"/>
      <protection/>
    </xf>
    <xf numFmtId="43" fontId="0" fillId="0" borderId="0" xfId="15" applyFont="1" applyAlignment="1">
      <alignment/>
    </xf>
    <xf numFmtId="43" fontId="0" fillId="0" borderId="1" xfId="15" applyFont="1" applyBorder="1" applyAlignment="1">
      <alignment/>
    </xf>
    <xf numFmtId="43" fontId="0" fillId="0" borderId="3" xfId="15" applyFont="1" applyBorder="1" applyAlignment="1">
      <alignment/>
    </xf>
    <xf numFmtId="187" fontId="0" fillId="0" borderId="3" xfId="22" applyFont="1" applyBorder="1">
      <alignment/>
      <protection/>
    </xf>
    <xf numFmtId="187" fontId="0" fillId="0" borderId="3" xfId="0" applyNumberFormat="1" applyBorder="1" applyAlignment="1">
      <alignment/>
    </xf>
    <xf numFmtId="187" fontId="0" fillId="0" borderId="0" xfId="0" applyNumberFormat="1" applyAlignment="1">
      <alignment/>
    </xf>
    <xf numFmtId="43" fontId="0" fillId="0" borderId="0" xfId="15" applyBorder="1" applyAlignment="1">
      <alignment/>
    </xf>
    <xf numFmtId="189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190" fontId="0" fillId="0" borderId="0" xfId="22" applyNumberFormat="1" applyFont="1" applyAlignment="1" applyProtection="1">
      <alignment/>
      <protection/>
    </xf>
    <xf numFmtId="189" fontId="0" fillId="0" borderId="0" xfId="0" applyNumberFormat="1" applyAlignment="1">
      <alignment/>
    </xf>
    <xf numFmtId="189" fontId="0" fillId="0" borderId="2" xfId="0" applyNumberFormat="1" applyBorder="1" applyAlignment="1">
      <alignment/>
    </xf>
    <xf numFmtId="43" fontId="0" fillId="0" borderId="0" xfId="15" applyFont="1" applyBorder="1" applyAlignment="1">
      <alignment/>
    </xf>
    <xf numFmtId="187" fontId="0" fillId="0" borderId="0" xfId="22" applyFont="1" applyBorder="1" applyAlignment="1" applyProtection="1">
      <alignment horizontal="left"/>
      <protection/>
    </xf>
    <xf numFmtId="187" fontId="0" fillId="0" borderId="1" xfId="22" applyFont="1" applyBorder="1" applyAlignment="1">
      <alignment horizontal="center"/>
      <protection/>
    </xf>
    <xf numFmtId="187" fontId="0" fillId="0" borderId="1" xfId="22" applyFont="1" applyBorder="1" applyAlignment="1" applyProtection="1">
      <alignment horizontal="center"/>
      <protection/>
    </xf>
    <xf numFmtId="187" fontId="0" fillId="0" borderId="0" xfId="0" applyNumberFormat="1" applyBorder="1" applyAlignment="1">
      <alignment/>
    </xf>
    <xf numFmtId="187" fontId="0" fillId="0" borderId="4" xfId="22" applyFont="1" applyBorder="1">
      <alignment/>
      <protection/>
    </xf>
    <xf numFmtId="187" fontId="0" fillId="0" borderId="1" xfId="0" applyNumberFormat="1" applyBorder="1" applyAlignment="1">
      <alignment/>
    </xf>
    <xf numFmtId="187" fontId="0" fillId="0" borderId="0" xfId="22" applyFont="1" applyAlignment="1" quotePrefix="1">
      <alignment/>
      <protection/>
    </xf>
    <xf numFmtId="0" fontId="0" fillId="0" borderId="0" xfId="0" applyAlignment="1">
      <alignment/>
    </xf>
    <xf numFmtId="189" fontId="0" fillId="0" borderId="2" xfId="0" applyNumberFormat="1" applyBorder="1" applyAlignment="1">
      <alignment/>
    </xf>
    <xf numFmtId="189" fontId="0" fillId="0" borderId="0" xfId="0" applyNumberFormat="1" applyBorder="1" applyAlignment="1">
      <alignment/>
    </xf>
    <xf numFmtId="189" fontId="0" fillId="0" borderId="0" xfId="0" applyNumberFormat="1" applyBorder="1" applyAlignment="1">
      <alignment/>
    </xf>
    <xf numFmtId="189" fontId="0" fillId="0" borderId="0" xfId="15" applyNumberFormat="1" applyFont="1" applyAlignment="1">
      <alignment/>
    </xf>
    <xf numFmtId="187" fontId="0" fillId="0" borderId="0" xfId="22" applyFont="1" applyBorder="1" applyAlignment="1" applyProtection="1">
      <alignment horizontal="center"/>
      <protection/>
    </xf>
    <xf numFmtId="187" fontId="0" fillId="0" borderId="1" xfId="22" applyFont="1" applyBorder="1" applyAlignment="1" applyProtection="1">
      <alignment horizontal="right"/>
      <protection/>
    </xf>
    <xf numFmtId="187" fontId="0" fillId="0" borderId="0" xfId="22" applyFont="1" applyAlignment="1" applyProtection="1">
      <alignment/>
      <protection/>
    </xf>
    <xf numFmtId="187" fontId="0" fillId="0" borderId="3" xfId="22" applyFont="1" applyBorder="1" applyAlignment="1" quotePrefix="1">
      <alignment horizontal="center"/>
      <protection/>
    </xf>
    <xf numFmtId="189" fontId="3" fillId="0" borderId="0" xfId="0" applyNumberFormat="1" applyFont="1" applyAlignment="1">
      <alignment/>
    </xf>
    <xf numFmtId="189" fontId="3" fillId="0" borderId="0" xfId="15" applyNumberFormat="1" applyFont="1" applyAlignment="1">
      <alignment/>
    </xf>
    <xf numFmtId="189" fontId="3" fillId="0" borderId="0" xfId="0" applyNumberFormat="1" applyFont="1" applyBorder="1" applyAlignment="1">
      <alignment/>
    </xf>
    <xf numFmtId="189" fontId="3" fillId="0" borderId="0" xfId="0" applyNumberFormat="1" applyFont="1" applyAlignment="1">
      <alignment horizontal="center"/>
    </xf>
    <xf numFmtId="189" fontId="3" fillId="0" borderId="1" xfId="22" applyNumberFormat="1" applyFont="1" applyBorder="1" applyAlignment="1" applyProtection="1" quotePrefix="1">
      <alignment horizontal="center"/>
      <protection/>
    </xf>
    <xf numFmtId="189" fontId="3" fillId="0" borderId="0" xfId="22" applyNumberFormat="1" applyFont="1" applyAlignment="1">
      <alignment/>
      <protection/>
    </xf>
    <xf numFmtId="189" fontId="3" fillId="0" borderId="0" xfId="0" applyNumberFormat="1" applyFont="1" applyBorder="1" applyAlignment="1" quotePrefix="1">
      <alignment/>
    </xf>
    <xf numFmtId="187" fontId="3" fillId="0" borderId="0" xfId="22" applyNumberFormat="1" applyFont="1" applyAlignment="1">
      <alignment/>
      <protection/>
    </xf>
    <xf numFmtId="189" fontId="4" fillId="0" borderId="0" xfId="0" applyNumberFormat="1" applyFont="1" applyAlignment="1" quotePrefix="1">
      <alignment/>
    </xf>
    <xf numFmtId="189" fontId="4" fillId="0" borderId="0" xfId="0" applyNumberFormat="1" applyFont="1" applyAlignment="1">
      <alignment/>
    </xf>
    <xf numFmtId="189" fontId="3" fillId="0" borderId="0" xfId="15" applyNumberFormat="1" applyFont="1" applyAlignment="1" quotePrefix="1">
      <alignment horizontal="center"/>
    </xf>
    <xf numFmtId="189" fontId="3" fillId="0" borderId="0" xfId="15" applyNumberFormat="1" applyFont="1" applyAlignment="1" quotePrefix="1">
      <alignment/>
    </xf>
    <xf numFmtId="189" fontId="3" fillId="0" borderId="0" xfId="0" applyNumberFormat="1" applyFont="1" applyAlignment="1" quotePrefix="1">
      <alignment/>
    </xf>
    <xf numFmtId="189" fontId="3" fillId="0" borderId="0" xfId="15" applyNumberFormat="1" applyFont="1" applyBorder="1" applyAlignment="1">
      <alignment/>
    </xf>
    <xf numFmtId="189" fontId="3" fillId="0" borderId="2" xfId="15" applyNumberFormat="1" applyFont="1" applyBorder="1" applyAlignment="1">
      <alignment/>
    </xf>
    <xf numFmtId="189" fontId="2" fillId="0" borderId="0" xfId="0" applyNumberFormat="1" applyFont="1" applyAlignment="1">
      <alignment/>
    </xf>
    <xf numFmtId="189" fontId="2" fillId="0" borderId="0" xfId="15" applyNumberFormat="1" applyFont="1" applyBorder="1" applyAlignment="1">
      <alignment/>
    </xf>
    <xf numFmtId="189" fontId="2" fillId="0" borderId="0" xfId="15" applyNumberFormat="1" applyFont="1" applyAlignment="1">
      <alignment/>
    </xf>
    <xf numFmtId="189" fontId="3" fillId="0" borderId="5" xfId="15" applyNumberFormat="1" applyFont="1" applyBorder="1" applyAlignment="1">
      <alignment/>
    </xf>
    <xf numFmtId="189" fontId="5" fillId="0" borderId="0" xfId="0" applyNumberFormat="1" applyFont="1" applyAlignment="1">
      <alignment/>
    </xf>
    <xf numFmtId="189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87" fontId="0" fillId="0" borderId="3" xfId="22" applyFont="1" applyBorder="1" applyAlignment="1">
      <alignment horizontal="center"/>
      <protection/>
    </xf>
    <xf numFmtId="0" fontId="0" fillId="0" borderId="3" xfId="0" applyBorder="1" applyAlignment="1">
      <alignment/>
    </xf>
    <xf numFmtId="187" fontId="0" fillId="0" borderId="0" xfId="22" applyFont="1" applyAlignment="1" applyProtection="1" quotePrefix="1">
      <alignment horizontal="left"/>
      <protection/>
    </xf>
    <xf numFmtId="189" fontId="0" fillId="0" borderId="0" xfId="22" applyNumberFormat="1" applyFont="1">
      <alignment/>
      <protection/>
    </xf>
    <xf numFmtId="189" fontId="0" fillId="0" borderId="0" xfId="22" applyNumberFormat="1" applyFont="1" applyAlignment="1" applyProtection="1">
      <alignment horizontal="left"/>
      <protection/>
    </xf>
    <xf numFmtId="189" fontId="0" fillId="0" borderId="0" xfId="22" applyNumberFormat="1" applyFont="1" applyBorder="1">
      <alignment/>
      <protection/>
    </xf>
    <xf numFmtId="189" fontId="0" fillId="0" borderId="0" xfId="22" applyNumberFormat="1" applyFont="1" applyAlignment="1" applyProtection="1" quotePrefix="1">
      <alignment horizontal="left"/>
      <protection/>
    </xf>
    <xf numFmtId="189" fontId="0" fillId="0" borderId="2" xfId="22" applyNumberFormat="1" applyFont="1" applyBorder="1">
      <alignment/>
      <protection/>
    </xf>
    <xf numFmtId="189" fontId="0" fillId="0" borderId="0" xfId="22" applyNumberFormat="1" applyFont="1" applyAlignment="1" applyProtection="1">
      <alignment horizontal="right"/>
      <protection/>
    </xf>
    <xf numFmtId="189" fontId="0" fillId="0" borderId="0" xfId="22" applyNumberFormat="1" applyFont="1" applyBorder="1" applyAlignment="1">
      <alignment horizontal="right"/>
      <protection/>
    </xf>
    <xf numFmtId="187" fontId="0" fillId="0" borderId="0" xfId="22" applyFont="1" applyBorder="1" applyAlignment="1">
      <alignment horizontal="left"/>
      <protection/>
    </xf>
    <xf numFmtId="187" fontId="0" fillId="0" borderId="0" xfId="22" applyFont="1" applyFill="1" applyProtection="1">
      <alignment/>
      <protection/>
    </xf>
    <xf numFmtId="187" fontId="0" fillId="0" borderId="0" xfId="22" applyFont="1" applyAlignment="1" applyProtection="1" quotePrefix="1">
      <alignment horizontal="center"/>
      <protection/>
    </xf>
    <xf numFmtId="187" fontId="0" fillId="0" borderId="0" xfId="22" applyFont="1" applyAlignment="1" applyProtection="1">
      <alignment horizontal="center"/>
      <protection/>
    </xf>
    <xf numFmtId="187" fontId="0" fillId="0" borderId="1" xfId="22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 quotePrefix="1">
      <alignment horizontal="center"/>
    </xf>
    <xf numFmtId="189" fontId="2" fillId="0" borderId="0" xfId="22" applyNumberFormat="1" applyFont="1" applyAlignment="1" applyProtection="1" quotePrefix="1">
      <alignment horizontal="center"/>
      <protection/>
    </xf>
    <xf numFmtId="189" fontId="3" fillId="0" borderId="1" xfId="0" applyNumberFormat="1" applyFont="1" applyBorder="1" applyAlignment="1">
      <alignment horizontal="center"/>
    </xf>
    <xf numFmtId="189" fontId="3" fillId="0" borderId="1" xfId="22" applyNumberFormat="1" applyFont="1" applyBorder="1" applyAlignment="1" applyProtection="1">
      <alignment horizontal="center"/>
      <protection/>
    </xf>
    <xf numFmtId="189" fontId="3" fillId="0" borderId="3" xfId="15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ปกติ_Sheet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8975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3610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8:K443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24" customHeight="1"/>
  <cols>
    <col min="5" max="5" width="8.140625" style="0" customWidth="1"/>
    <col min="6" max="6" width="15.140625" style="0" customWidth="1"/>
    <col min="7" max="7" width="4.421875" style="0" customWidth="1"/>
    <col min="8" max="8" width="15.140625" style="0" customWidth="1"/>
    <col min="9" max="9" width="4.421875" style="0" customWidth="1"/>
    <col min="10" max="10" width="15.140625" style="0" bestFit="1" customWidth="1"/>
    <col min="11" max="11" width="2.57421875" style="0" customWidth="1"/>
  </cols>
  <sheetData>
    <row r="8" spans="1:10" ht="24" customHeight="1">
      <c r="A8" s="1"/>
      <c r="B8" s="89" t="s">
        <v>252</v>
      </c>
      <c r="C8" s="89"/>
      <c r="D8" s="89"/>
      <c r="E8" s="89"/>
      <c r="F8" s="89"/>
      <c r="G8" s="89"/>
      <c r="H8" s="2"/>
      <c r="I8" s="2"/>
      <c r="J8" s="2"/>
    </row>
    <row r="9" spans="1:10" ht="24" customHeight="1">
      <c r="A9" s="1"/>
      <c r="B9" s="89" t="s">
        <v>417</v>
      </c>
      <c r="C9" s="89"/>
      <c r="D9" s="89"/>
      <c r="E9" s="89"/>
      <c r="F9" s="89"/>
      <c r="G9" s="89"/>
      <c r="H9" s="89"/>
      <c r="I9" s="2"/>
      <c r="J9" s="2"/>
    </row>
    <row r="10" spans="2:10" ht="24" customHeight="1">
      <c r="B10" s="87" t="s">
        <v>103</v>
      </c>
      <c r="C10" s="87"/>
      <c r="D10" s="87"/>
      <c r="E10" s="87"/>
      <c r="F10" s="87"/>
      <c r="G10" s="87"/>
      <c r="H10" s="2"/>
      <c r="I10" s="2"/>
      <c r="J10" s="2"/>
    </row>
    <row r="11" spans="1:10" ht="24" customHeight="1">
      <c r="A11" s="2"/>
      <c r="B11" s="87" t="s">
        <v>180</v>
      </c>
      <c r="C11" s="87"/>
      <c r="D11" s="87"/>
      <c r="E11" s="87"/>
      <c r="F11" s="87"/>
      <c r="G11" s="87"/>
      <c r="H11" s="2"/>
      <c r="I11" s="2"/>
      <c r="J11" s="2"/>
    </row>
    <row r="12" spans="1:10" ht="24" customHeigh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24" customHeight="1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24" customHeight="1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ht="25.5" customHeight="1"/>
    <row r="16" ht="25.5" customHeight="1"/>
    <row r="17" spans="1:10" ht="25.5" customHeight="1">
      <c r="A17" s="87" t="s">
        <v>74</v>
      </c>
      <c r="B17" s="87"/>
      <c r="C17" s="87"/>
      <c r="D17" s="87"/>
      <c r="E17" s="87"/>
      <c r="F17" s="87"/>
      <c r="G17" s="87"/>
      <c r="H17" s="87"/>
      <c r="I17" s="87"/>
      <c r="J17" s="87"/>
    </row>
    <row r="18" spans="1:10" ht="25.5" customHeight="1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25.5" customHeight="1">
      <c r="A19" s="1" t="s">
        <v>279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ht="25.5" customHeight="1">
      <c r="A20" s="2"/>
      <c r="B20" s="15"/>
      <c r="C20" s="2"/>
      <c r="D20" s="2"/>
      <c r="E20" s="2"/>
      <c r="F20" s="2"/>
      <c r="G20" s="2"/>
      <c r="H20" s="2"/>
      <c r="I20" s="2"/>
      <c r="J20" s="29"/>
    </row>
    <row r="21" spans="1:9" ht="25.5" customHeight="1">
      <c r="A21" s="15"/>
      <c r="B21" s="15" t="s">
        <v>181</v>
      </c>
      <c r="C21" s="15"/>
      <c r="D21" s="15"/>
      <c r="E21" s="15"/>
      <c r="F21" s="15"/>
      <c r="G21" s="15"/>
      <c r="H21" s="15"/>
      <c r="I21" s="15"/>
    </row>
    <row r="22" spans="1:9" ht="25.5" customHeight="1">
      <c r="A22" s="15" t="s">
        <v>280</v>
      </c>
      <c r="B22" s="15"/>
      <c r="C22" s="15"/>
      <c r="D22" s="15"/>
      <c r="E22" s="15"/>
      <c r="F22" s="15"/>
      <c r="G22" s="15"/>
      <c r="H22" s="15"/>
      <c r="I22" s="15"/>
    </row>
    <row r="23" spans="1:9" ht="25.5" customHeight="1">
      <c r="A23" s="15" t="s">
        <v>281</v>
      </c>
      <c r="B23" s="15"/>
      <c r="C23" s="15"/>
      <c r="D23" s="15"/>
      <c r="E23" s="15"/>
      <c r="F23" s="15"/>
      <c r="G23" s="15"/>
      <c r="H23" s="15"/>
      <c r="I23" s="15"/>
    </row>
    <row r="24" spans="1:9" ht="25.5" customHeight="1">
      <c r="A24" s="15" t="s">
        <v>282</v>
      </c>
      <c r="B24" s="15"/>
      <c r="C24" s="15"/>
      <c r="D24" s="15"/>
      <c r="E24" s="15"/>
      <c r="F24" s="15"/>
      <c r="G24" s="15"/>
      <c r="H24" s="15"/>
      <c r="I24" s="15"/>
    </row>
    <row r="25" spans="1:9" ht="25.5" customHeight="1">
      <c r="A25" s="15" t="s">
        <v>283</v>
      </c>
      <c r="B25" s="15"/>
      <c r="C25" s="15"/>
      <c r="D25" s="15"/>
      <c r="E25" s="15"/>
      <c r="F25" s="15"/>
      <c r="G25" s="15"/>
      <c r="H25" s="15"/>
      <c r="I25" s="15"/>
    </row>
    <row r="26" spans="1:9" ht="25.5" customHeight="1">
      <c r="A26" s="15" t="s">
        <v>284</v>
      </c>
      <c r="B26" s="15"/>
      <c r="C26" s="15"/>
      <c r="D26" s="15"/>
      <c r="E26" s="15"/>
      <c r="F26" s="15"/>
      <c r="G26" s="15"/>
      <c r="H26" s="15"/>
      <c r="I26" s="15"/>
    </row>
    <row r="27" spans="1:9" ht="25.5" customHeight="1">
      <c r="A27" s="15" t="s">
        <v>285</v>
      </c>
      <c r="B27" s="15"/>
      <c r="C27" s="15"/>
      <c r="D27" s="15"/>
      <c r="E27" s="15"/>
      <c r="F27" s="15"/>
      <c r="G27" s="15"/>
      <c r="H27" s="15"/>
      <c r="I27" s="15"/>
    </row>
    <row r="28" spans="1:9" ht="25.5" customHeight="1">
      <c r="A28" s="15" t="s">
        <v>29</v>
      </c>
      <c r="B28" s="15"/>
      <c r="C28" s="15"/>
      <c r="D28" s="15"/>
      <c r="E28" s="15"/>
      <c r="F28" s="15"/>
      <c r="G28" s="15"/>
      <c r="H28" s="15"/>
      <c r="I28" s="15"/>
    </row>
    <row r="29" spans="1:9" ht="25.5" customHeight="1">
      <c r="A29" s="15" t="s">
        <v>28</v>
      </c>
      <c r="B29" s="15"/>
      <c r="C29" s="15"/>
      <c r="D29" s="15"/>
      <c r="E29" s="15"/>
      <c r="F29" s="15"/>
      <c r="G29" s="15"/>
      <c r="H29" s="15"/>
      <c r="I29" s="15"/>
    </row>
    <row r="30" spans="1:9" ht="25.5" customHeight="1">
      <c r="A30" s="15" t="s">
        <v>30</v>
      </c>
      <c r="B30" s="15"/>
      <c r="C30" s="15"/>
      <c r="D30" s="15"/>
      <c r="E30" s="15"/>
      <c r="F30" s="15"/>
      <c r="G30" s="15"/>
      <c r="H30" s="15"/>
      <c r="I30" s="15"/>
    </row>
    <row r="31" spans="1:9" ht="25.5" customHeight="1">
      <c r="A31" s="15" t="s">
        <v>287</v>
      </c>
      <c r="B31" s="15"/>
      <c r="C31" s="15"/>
      <c r="D31" s="15"/>
      <c r="E31" s="15"/>
      <c r="F31" s="15"/>
      <c r="G31" s="15"/>
      <c r="H31" s="15"/>
      <c r="I31" s="15"/>
    </row>
    <row r="32" spans="1:9" ht="25.5" customHeight="1">
      <c r="A32" s="15" t="s">
        <v>288</v>
      </c>
      <c r="B32" s="15"/>
      <c r="C32" s="15"/>
      <c r="D32" s="15"/>
      <c r="E32" s="15"/>
      <c r="F32" s="15"/>
      <c r="G32" s="15"/>
      <c r="H32" s="15"/>
      <c r="I32" s="15"/>
    </row>
    <row r="33" spans="1:9" ht="25.5" customHeight="1">
      <c r="A33" s="15" t="s">
        <v>289</v>
      </c>
      <c r="B33" s="15"/>
      <c r="C33" s="15"/>
      <c r="D33" s="15"/>
      <c r="E33" s="15"/>
      <c r="F33" s="15"/>
      <c r="G33" s="15"/>
      <c r="H33" s="15"/>
      <c r="I33" s="15"/>
    </row>
    <row r="34" spans="1:9" ht="25.5" customHeight="1">
      <c r="A34" s="15" t="s">
        <v>286</v>
      </c>
      <c r="B34" s="15"/>
      <c r="C34" s="15"/>
      <c r="D34" s="15"/>
      <c r="E34" s="15"/>
      <c r="F34" s="15"/>
      <c r="G34" s="15"/>
      <c r="H34" s="15"/>
      <c r="I34" s="15"/>
    </row>
    <row r="35" spans="1:9" ht="25.5" customHeight="1">
      <c r="A35" s="15" t="s">
        <v>31</v>
      </c>
      <c r="B35" s="15"/>
      <c r="C35" s="15"/>
      <c r="D35" s="15"/>
      <c r="E35" s="15"/>
      <c r="F35" s="15"/>
      <c r="G35" s="15"/>
      <c r="H35" s="15"/>
      <c r="I35" s="15"/>
    </row>
    <row r="36" spans="1:9" ht="25.5" customHeight="1">
      <c r="A36" s="15"/>
      <c r="B36" s="15" t="s">
        <v>68</v>
      </c>
      <c r="C36" s="15"/>
      <c r="D36" s="15"/>
      <c r="E36" s="15"/>
      <c r="F36" s="15"/>
      <c r="G36" s="15"/>
      <c r="H36" s="15"/>
      <c r="I36" s="15"/>
    </row>
    <row r="37" spans="1:9" ht="25.5" customHeight="1">
      <c r="A37" s="15" t="s">
        <v>69</v>
      </c>
      <c r="B37" s="15"/>
      <c r="C37" s="15"/>
      <c r="D37" s="15"/>
      <c r="E37" s="15"/>
      <c r="F37" s="15"/>
      <c r="G37" s="15"/>
      <c r="H37" s="15"/>
      <c r="I37" s="15"/>
    </row>
    <row r="38" spans="1:9" ht="25.5" customHeight="1">
      <c r="A38" s="15" t="s">
        <v>70</v>
      </c>
      <c r="B38" s="15"/>
      <c r="C38" s="15"/>
      <c r="D38" s="15"/>
      <c r="E38" s="15"/>
      <c r="F38" s="15"/>
      <c r="G38" s="15"/>
      <c r="H38" s="15"/>
      <c r="I38" s="15"/>
    </row>
    <row r="39" spans="1:9" ht="25.5" customHeight="1">
      <c r="A39" s="15" t="s">
        <v>71</v>
      </c>
      <c r="B39" s="15"/>
      <c r="C39" s="15"/>
      <c r="D39" s="15"/>
      <c r="E39" s="15"/>
      <c r="F39" s="15"/>
      <c r="G39" s="15"/>
      <c r="H39" s="15"/>
      <c r="I39" s="15"/>
    </row>
    <row r="40" spans="1:9" ht="25.5" customHeight="1">
      <c r="A40" s="15" t="s">
        <v>72</v>
      </c>
      <c r="B40" s="15"/>
      <c r="C40" s="15"/>
      <c r="D40" s="15"/>
      <c r="E40" s="15"/>
      <c r="F40" s="15"/>
      <c r="G40" s="15"/>
      <c r="H40" s="15"/>
      <c r="I40" s="15"/>
    </row>
    <row r="41" spans="1:9" ht="25.5" customHeight="1">
      <c r="A41" s="15" t="s">
        <v>73</v>
      </c>
      <c r="B41" s="15"/>
      <c r="C41" s="15"/>
      <c r="D41" s="15"/>
      <c r="E41" s="15"/>
      <c r="F41" s="15"/>
      <c r="G41" s="15"/>
      <c r="H41" s="15"/>
      <c r="I41" s="15"/>
    </row>
    <row r="42" spans="1:9" ht="25.5" customHeight="1">
      <c r="A42" s="15" t="s">
        <v>105</v>
      </c>
      <c r="B42" s="15"/>
      <c r="C42" s="15"/>
      <c r="D42" s="15"/>
      <c r="E42" s="15"/>
      <c r="F42" s="15"/>
      <c r="G42" s="15"/>
      <c r="H42" s="15"/>
      <c r="I42" s="15"/>
    </row>
    <row r="43" spans="1:9" ht="25.5" customHeight="1">
      <c r="A43" s="15"/>
      <c r="B43" s="15"/>
      <c r="C43" s="15"/>
      <c r="D43" s="15"/>
      <c r="E43" s="15"/>
      <c r="F43" s="15"/>
      <c r="G43" s="15"/>
      <c r="H43" s="15"/>
      <c r="I43" s="15"/>
    </row>
    <row r="44" spans="1:9" ht="25.5" customHeight="1">
      <c r="A44" s="15"/>
      <c r="B44" s="15"/>
      <c r="C44" s="15"/>
      <c r="D44" s="15"/>
      <c r="E44" s="15"/>
      <c r="F44" s="15"/>
      <c r="G44" s="15"/>
      <c r="H44" s="15"/>
      <c r="I44" s="15"/>
    </row>
    <row r="45" spans="1:10" ht="25.5" customHeight="1">
      <c r="A45" s="90" t="s">
        <v>100</v>
      </c>
      <c r="B45" s="90"/>
      <c r="C45" s="90"/>
      <c r="D45" s="90"/>
      <c r="E45" s="90"/>
      <c r="F45" s="90"/>
      <c r="G45" s="90"/>
      <c r="H45" s="90"/>
      <c r="I45" s="90"/>
      <c r="J45" s="90"/>
    </row>
    <row r="46" spans="1:9" ht="25.5" customHeight="1">
      <c r="A46" s="15"/>
      <c r="B46" s="15"/>
      <c r="C46" s="15"/>
      <c r="D46" s="15"/>
      <c r="E46" s="15"/>
      <c r="F46" s="15"/>
      <c r="G46" s="15"/>
      <c r="H46" s="15"/>
      <c r="I46" s="15"/>
    </row>
    <row r="47" spans="1:10" ht="27" customHeight="1">
      <c r="A47" s="2"/>
      <c r="B47" s="1" t="s">
        <v>34</v>
      </c>
      <c r="C47" s="15"/>
      <c r="D47" s="15"/>
      <c r="E47" s="15"/>
      <c r="F47" s="15"/>
      <c r="G47" s="15"/>
      <c r="H47" s="15"/>
      <c r="I47" s="15"/>
      <c r="J47" s="15"/>
    </row>
    <row r="48" spans="1:10" ht="27" customHeight="1">
      <c r="A48" s="1" t="s">
        <v>290</v>
      </c>
      <c r="B48" s="2"/>
      <c r="C48" s="15"/>
      <c r="D48" s="15"/>
      <c r="E48" s="15"/>
      <c r="F48" s="15"/>
      <c r="G48" s="15"/>
      <c r="H48" s="15"/>
      <c r="I48" s="15"/>
      <c r="J48" s="15"/>
    </row>
    <row r="49" spans="1:10" ht="27" customHeight="1">
      <c r="A49" s="1" t="s">
        <v>32</v>
      </c>
      <c r="B49" s="2"/>
      <c r="C49" s="15"/>
      <c r="D49" s="15"/>
      <c r="E49" s="15"/>
      <c r="F49" s="15"/>
      <c r="G49" s="15"/>
      <c r="H49" s="15"/>
      <c r="I49" s="15"/>
      <c r="J49" s="15"/>
    </row>
    <row r="50" spans="1:9" ht="27" customHeight="1">
      <c r="A50" s="30" t="s">
        <v>35</v>
      </c>
      <c r="B50" s="30"/>
      <c r="C50" s="15"/>
      <c r="D50" s="15"/>
      <c r="E50" s="15"/>
      <c r="F50" s="15"/>
      <c r="G50" s="15"/>
      <c r="H50" s="15"/>
      <c r="I50" s="15"/>
    </row>
    <row r="51" spans="1:9" ht="27" customHeight="1">
      <c r="A51" s="30" t="s">
        <v>33</v>
      </c>
      <c r="B51" s="30"/>
      <c r="C51" s="15"/>
      <c r="D51" s="15"/>
      <c r="E51" s="15"/>
      <c r="F51" s="15"/>
      <c r="G51" s="15"/>
      <c r="H51" s="15"/>
      <c r="I51" s="15"/>
    </row>
    <row r="52" spans="1:9" ht="27" customHeight="1">
      <c r="A52" s="15"/>
      <c r="B52" s="15"/>
      <c r="C52" s="15"/>
      <c r="D52" s="15"/>
      <c r="E52" s="15"/>
      <c r="F52" s="15"/>
      <c r="G52" s="15"/>
      <c r="H52" s="15"/>
      <c r="I52" s="15"/>
    </row>
    <row r="53" spans="1:10" ht="27" customHeight="1">
      <c r="A53" s="2"/>
      <c r="B53" s="2"/>
      <c r="C53" s="2"/>
      <c r="D53" s="2"/>
      <c r="E53" s="2"/>
      <c r="F53" s="1" t="s">
        <v>104</v>
      </c>
      <c r="G53" s="2"/>
      <c r="H53" s="2"/>
      <c r="I53" s="2"/>
      <c r="J53" s="2"/>
    </row>
    <row r="54" spans="1:10" ht="27" customHeight="1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27" customHeight="1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27" customHeight="1">
      <c r="A56" s="2"/>
      <c r="B56" s="2"/>
      <c r="C56" s="2"/>
      <c r="D56" s="2"/>
      <c r="E56" s="2"/>
      <c r="F56" s="1" t="s">
        <v>66</v>
      </c>
      <c r="G56" s="2"/>
      <c r="H56" s="2"/>
      <c r="I56" s="2"/>
      <c r="J56" s="2"/>
    </row>
    <row r="57" spans="1:10" ht="27" customHeight="1">
      <c r="A57" s="2"/>
      <c r="B57" s="2"/>
      <c r="C57" s="2"/>
      <c r="D57" s="2"/>
      <c r="E57" s="2"/>
      <c r="F57" s="1" t="s">
        <v>67</v>
      </c>
      <c r="G57" s="2"/>
      <c r="H57" s="2"/>
      <c r="I57" s="2"/>
      <c r="J57" s="2"/>
    </row>
    <row r="58" spans="1:10" ht="27" customHeight="1">
      <c r="A58" s="1" t="s">
        <v>291</v>
      </c>
      <c r="B58" s="2"/>
      <c r="C58" s="2"/>
      <c r="D58" s="2"/>
      <c r="E58" s="2"/>
      <c r="F58" s="2"/>
      <c r="G58" s="2"/>
      <c r="H58" s="2"/>
      <c r="I58" s="2"/>
      <c r="J58" s="2"/>
    </row>
    <row r="59" spans="1:10" ht="27" customHeight="1">
      <c r="A59" s="1"/>
      <c r="B59" s="2"/>
      <c r="C59" s="2"/>
      <c r="D59" s="2"/>
      <c r="E59" s="2"/>
      <c r="F59" s="2"/>
      <c r="G59" s="2"/>
      <c r="H59" s="2"/>
      <c r="I59" s="2"/>
      <c r="J59" s="2"/>
    </row>
    <row r="60" spans="1:10" ht="24" customHeight="1">
      <c r="A60" s="87" t="s">
        <v>252</v>
      </c>
      <c r="B60" s="87"/>
      <c r="C60" s="87"/>
      <c r="D60" s="87"/>
      <c r="E60" s="87"/>
      <c r="F60" s="87"/>
      <c r="G60" s="87"/>
      <c r="H60" s="87"/>
      <c r="I60" s="87"/>
      <c r="J60" s="87"/>
    </row>
    <row r="61" spans="1:10" ht="24" customHeight="1">
      <c r="A61" s="87" t="s">
        <v>133</v>
      </c>
      <c r="B61" s="87"/>
      <c r="C61" s="87"/>
      <c r="D61" s="87"/>
      <c r="E61" s="87"/>
      <c r="F61" s="87"/>
      <c r="G61" s="87"/>
      <c r="H61" s="87"/>
      <c r="I61" s="87"/>
      <c r="J61" s="87"/>
    </row>
    <row r="62" spans="1:10" ht="24" customHeight="1">
      <c r="A62" s="87" t="s">
        <v>180</v>
      </c>
      <c r="B62" s="87"/>
      <c r="C62" s="87"/>
      <c r="D62" s="87"/>
      <c r="E62" s="87"/>
      <c r="F62" s="87"/>
      <c r="G62" s="87"/>
      <c r="H62" s="87"/>
      <c r="I62" s="87"/>
      <c r="J62" s="87"/>
    </row>
    <row r="63" spans="1:10" ht="18" customHeight="1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24" customHeight="1">
      <c r="A64" s="87" t="s">
        <v>131</v>
      </c>
      <c r="B64" s="87"/>
      <c r="C64" s="87"/>
      <c r="D64" s="87"/>
      <c r="E64" s="3"/>
      <c r="F64" s="37" t="s">
        <v>219</v>
      </c>
      <c r="G64" s="2"/>
      <c r="H64" s="88" t="s">
        <v>218</v>
      </c>
      <c r="I64" s="88"/>
      <c r="J64" s="88"/>
    </row>
    <row r="65" spans="1:10" ht="24" customHeight="1">
      <c r="A65" s="3"/>
      <c r="B65" s="3"/>
      <c r="C65" s="3"/>
      <c r="D65" s="3"/>
      <c r="E65" s="19" t="s">
        <v>292</v>
      </c>
      <c r="F65" s="51" t="s">
        <v>182</v>
      </c>
      <c r="G65" s="2"/>
      <c r="H65" s="51" t="s">
        <v>182</v>
      </c>
      <c r="I65" s="6" t="s">
        <v>101</v>
      </c>
      <c r="J65" s="51" t="s">
        <v>167</v>
      </c>
    </row>
    <row r="66" spans="1:10" ht="24" customHeight="1">
      <c r="A66" s="3"/>
      <c r="B66" s="3"/>
      <c r="C66" s="3"/>
      <c r="D66" s="3"/>
      <c r="E66" s="3"/>
      <c r="F66" s="20"/>
      <c r="G66" s="2"/>
      <c r="H66" s="20"/>
      <c r="I66" s="6"/>
      <c r="J66" s="6" t="s">
        <v>186</v>
      </c>
    </row>
    <row r="67" spans="1:9" ht="24" customHeight="1">
      <c r="A67" s="1" t="s">
        <v>79</v>
      </c>
      <c r="B67" s="2"/>
      <c r="C67" s="2"/>
      <c r="D67" s="2"/>
      <c r="E67" s="2"/>
      <c r="F67" s="2"/>
      <c r="G67" s="2"/>
      <c r="H67" s="2"/>
      <c r="I67" s="2"/>
    </row>
    <row r="68" spans="1:10" ht="24" customHeight="1">
      <c r="A68" s="1" t="s">
        <v>388</v>
      </c>
      <c r="B68" s="2"/>
      <c r="C68" s="2"/>
      <c r="D68" s="2"/>
      <c r="E68" s="76" t="s">
        <v>313</v>
      </c>
      <c r="F68" s="4">
        <f>+F266</f>
        <v>35548840.16</v>
      </c>
      <c r="H68" s="4">
        <f>+H266</f>
        <v>16030135.82</v>
      </c>
      <c r="I68" s="2"/>
      <c r="J68" s="4">
        <f>+J266</f>
        <v>32149152.53</v>
      </c>
    </row>
    <row r="69" spans="1:10" ht="24" customHeight="1">
      <c r="A69" s="1" t="s">
        <v>118</v>
      </c>
      <c r="B69" s="2"/>
      <c r="C69" s="2"/>
      <c r="D69" s="2"/>
      <c r="E69" s="76" t="s">
        <v>293</v>
      </c>
      <c r="F69" s="4">
        <v>496551808.41</v>
      </c>
      <c r="H69" s="4">
        <f>+H279</f>
        <v>220721967.72000003</v>
      </c>
      <c r="I69" s="2"/>
      <c r="J69" s="4">
        <f>+J279</f>
        <v>137203916.35999998</v>
      </c>
    </row>
    <row r="70" spans="1:10" ht="24" customHeight="1">
      <c r="A70" s="1" t="s">
        <v>174</v>
      </c>
      <c r="B70" s="2"/>
      <c r="C70" s="2"/>
      <c r="D70" s="2"/>
      <c r="E70" s="19"/>
      <c r="F70" s="4"/>
      <c r="H70" s="4"/>
      <c r="I70" s="2"/>
      <c r="J70" s="4"/>
    </row>
    <row r="71" spans="1:10" ht="24" customHeight="1">
      <c r="A71" s="1" t="s">
        <v>175</v>
      </c>
      <c r="B71" s="2"/>
      <c r="C71" s="2"/>
      <c r="D71" s="2"/>
      <c r="E71" s="76" t="s">
        <v>294</v>
      </c>
      <c r="F71" s="4">
        <v>0</v>
      </c>
      <c r="H71" s="4">
        <v>192000000</v>
      </c>
      <c r="I71" s="2"/>
      <c r="J71" s="4">
        <v>191900000</v>
      </c>
    </row>
    <row r="72" spans="1:10" ht="24" customHeight="1">
      <c r="A72" s="1" t="s">
        <v>125</v>
      </c>
      <c r="B72" s="2"/>
      <c r="C72" s="2"/>
      <c r="D72" s="2"/>
      <c r="E72" s="76" t="s">
        <v>295</v>
      </c>
      <c r="F72" s="4">
        <f>+F299</f>
        <v>48790623.27</v>
      </c>
      <c r="H72" s="4">
        <f>+H299</f>
        <v>20468197.08</v>
      </c>
      <c r="I72" s="2"/>
      <c r="J72" s="4">
        <f>+J299</f>
        <v>13960955.5</v>
      </c>
    </row>
    <row r="73" spans="1:10" ht="24" customHeight="1">
      <c r="A73" s="1" t="s">
        <v>187</v>
      </c>
      <c r="B73" s="2"/>
      <c r="C73" s="2"/>
      <c r="D73" s="2"/>
      <c r="E73" s="19"/>
      <c r="F73" s="4">
        <v>0</v>
      </c>
      <c r="H73" s="4">
        <v>20192361.88</v>
      </c>
      <c r="I73" s="2"/>
      <c r="J73" s="4">
        <v>2501769.52</v>
      </c>
    </row>
    <row r="74" spans="1:10" ht="24" customHeight="1">
      <c r="A74" s="1" t="s">
        <v>80</v>
      </c>
      <c r="B74" s="2"/>
      <c r="C74" s="2"/>
      <c r="D74" s="2"/>
      <c r="E74" s="22"/>
      <c r="F74" s="12">
        <v>14438858.75</v>
      </c>
      <c r="H74" s="12">
        <v>12098199.67</v>
      </c>
      <c r="I74" s="2"/>
      <c r="J74" s="12">
        <v>2650061.19</v>
      </c>
    </row>
    <row r="75" spans="1:10" ht="24" customHeight="1">
      <c r="A75" s="2"/>
      <c r="B75" s="1" t="s">
        <v>81</v>
      </c>
      <c r="C75" s="2"/>
      <c r="D75" s="2"/>
      <c r="E75" s="22"/>
      <c r="F75" s="13">
        <f>SUM(F68:F74)</f>
        <v>595330130.59</v>
      </c>
      <c r="H75" s="13">
        <f>SUM(H68:H74)</f>
        <v>481510862.17</v>
      </c>
      <c r="I75" s="2"/>
      <c r="J75" s="13">
        <f>SUM(J68:J74)</f>
        <v>380365855.09999996</v>
      </c>
    </row>
    <row r="76" spans="1:10" ht="24" customHeight="1">
      <c r="A76" s="1" t="s">
        <v>183</v>
      </c>
      <c r="B76" s="1"/>
      <c r="C76" s="2"/>
      <c r="D76" s="2"/>
      <c r="E76" s="22"/>
      <c r="F76" s="4"/>
      <c r="H76" s="4"/>
      <c r="I76" s="2"/>
      <c r="J76" s="4"/>
    </row>
    <row r="77" spans="1:10" ht="24" customHeight="1">
      <c r="A77" s="1" t="s">
        <v>184</v>
      </c>
      <c r="B77" s="2"/>
      <c r="C77" s="2"/>
      <c r="D77" s="2"/>
      <c r="E77" s="76" t="s">
        <v>296</v>
      </c>
      <c r="F77" s="4">
        <f>+F305</f>
        <v>48115826.89</v>
      </c>
      <c r="H77" s="4">
        <f>+H305</f>
        <v>33002856.61</v>
      </c>
      <c r="I77" s="2"/>
      <c r="J77" s="4">
        <f>+J305</f>
        <v>34486980.3</v>
      </c>
    </row>
    <row r="78" spans="1:10" ht="24" customHeight="1">
      <c r="A78" s="1" t="s">
        <v>188</v>
      </c>
      <c r="B78" s="2"/>
      <c r="C78" s="2"/>
      <c r="D78" s="2"/>
      <c r="E78" s="19"/>
      <c r="F78" s="4"/>
      <c r="H78" s="4"/>
      <c r="I78" s="2"/>
      <c r="J78" s="4"/>
    </row>
    <row r="79" spans="1:10" ht="24" customHeight="1">
      <c r="A79" s="1" t="s">
        <v>22</v>
      </c>
      <c r="B79" s="2"/>
      <c r="C79" s="2"/>
      <c r="D79" s="2"/>
      <c r="E79" s="76" t="s">
        <v>297</v>
      </c>
      <c r="F79" s="4">
        <v>0</v>
      </c>
      <c r="H79" s="4">
        <f>+'Note p6'!K16</f>
        <v>0</v>
      </c>
      <c r="I79" s="2"/>
      <c r="J79" s="4">
        <f>+'Note p6'!M16</f>
        <v>0</v>
      </c>
    </row>
    <row r="80" spans="1:10" ht="24" customHeight="1">
      <c r="A80" s="1" t="s">
        <v>189</v>
      </c>
      <c r="B80" s="2"/>
      <c r="C80" s="2"/>
      <c r="D80" s="2"/>
      <c r="E80" s="76" t="s">
        <v>297</v>
      </c>
      <c r="F80" s="4">
        <v>0</v>
      </c>
      <c r="H80" s="4">
        <v>0</v>
      </c>
      <c r="I80" s="2"/>
      <c r="J80" s="4">
        <v>0</v>
      </c>
    </row>
    <row r="81" spans="1:10" ht="24" customHeight="1">
      <c r="A81" s="1" t="s">
        <v>23</v>
      </c>
      <c r="B81" s="2"/>
      <c r="C81" s="2"/>
      <c r="D81" s="2"/>
      <c r="E81" s="76" t="s">
        <v>298</v>
      </c>
      <c r="F81" s="4">
        <f>+'Note p7-8'!L62</f>
        <v>59146502.63000001</v>
      </c>
      <c r="H81" s="4">
        <f>+'Note p7-8'!L25</f>
        <v>29761526.500000004</v>
      </c>
      <c r="I81" s="2"/>
      <c r="J81" s="4">
        <f>+'Note p7-8'!D25</f>
        <v>39255966.480000004</v>
      </c>
    </row>
    <row r="82" spans="1:10" ht="24" customHeight="1">
      <c r="A82" s="1" t="s">
        <v>185</v>
      </c>
      <c r="B82" s="2"/>
      <c r="C82" s="2"/>
      <c r="D82" s="2"/>
      <c r="E82" s="2"/>
      <c r="F82" s="4">
        <v>7089183.77</v>
      </c>
      <c r="G82" s="2"/>
      <c r="H82" s="4">
        <v>2298745.33</v>
      </c>
      <c r="I82" s="2"/>
      <c r="J82" s="4">
        <v>2129592.88</v>
      </c>
    </row>
    <row r="83" spans="1:10" ht="24" customHeight="1">
      <c r="A83" s="1"/>
      <c r="B83" s="1" t="s">
        <v>223</v>
      </c>
      <c r="C83" s="2"/>
      <c r="D83" s="2"/>
      <c r="E83" s="2"/>
      <c r="F83" s="13">
        <f>SUM(F77:F82)</f>
        <v>114351513.29</v>
      </c>
      <c r="G83" s="2"/>
      <c r="H83" s="13">
        <f>SUM(H77:H82)</f>
        <v>65063128.44</v>
      </c>
      <c r="I83" s="2"/>
      <c r="J83" s="13">
        <f>SUM(J77:J82)</f>
        <v>75872539.66</v>
      </c>
    </row>
    <row r="84" spans="1:10" ht="24" customHeight="1" thickBot="1">
      <c r="A84" s="1" t="s">
        <v>82</v>
      </c>
      <c r="B84" s="2"/>
      <c r="C84" s="2"/>
      <c r="D84" s="2"/>
      <c r="E84" s="2"/>
      <c r="F84" s="14">
        <f>+F75+F83</f>
        <v>709681643.88</v>
      </c>
      <c r="G84" s="2"/>
      <c r="H84" s="14">
        <f>+H75+H83</f>
        <v>546573990.61</v>
      </c>
      <c r="I84" s="2"/>
      <c r="J84" s="14">
        <f>+J75+J83</f>
        <v>456238394.76</v>
      </c>
    </row>
    <row r="85" spans="1:10" ht="10.5" customHeight="1" thickTop="1">
      <c r="A85" s="2"/>
      <c r="B85" s="2"/>
      <c r="C85" s="2"/>
      <c r="D85" s="2"/>
      <c r="E85" s="2"/>
      <c r="F85" s="2"/>
      <c r="G85" s="2"/>
      <c r="H85" s="5"/>
      <c r="I85" s="2"/>
      <c r="J85" s="5"/>
    </row>
    <row r="86" spans="1:10" ht="24" customHeight="1">
      <c r="A86" s="1" t="s">
        <v>78</v>
      </c>
      <c r="B86" s="2"/>
      <c r="C86" s="2"/>
      <c r="D86" s="2"/>
      <c r="E86" s="2"/>
      <c r="F86" s="2"/>
      <c r="G86" s="2"/>
      <c r="H86" s="2"/>
      <c r="I86" s="2"/>
      <c r="J86" s="2"/>
    </row>
    <row r="87" spans="1:10" ht="10.5" customHeight="1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24" customHeight="1">
      <c r="A88" s="1" t="s">
        <v>65</v>
      </c>
      <c r="B88" s="2"/>
      <c r="C88" s="2"/>
      <c r="D88" s="2"/>
      <c r="E88" s="2"/>
      <c r="F88" s="2"/>
      <c r="G88" s="2"/>
      <c r="H88" s="2"/>
      <c r="I88" s="2"/>
      <c r="J88" s="2"/>
    </row>
    <row r="89" spans="1:10" ht="10.5" customHeight="1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24" customHeight="1">
      <c r="A90" s="2"/>
      <c r="B90" s="1" t="s">
        <v>83</v>
      </c>
      <c r="C90" s="2"/>
      <c r="D90" s="2"/>
      <c r="E90" s="2"/>
      <c r="F90" s="2"/>
      <c r="G90" s="2"/>
      <c r="H90" s="2"/>
      <c r="I90" s="2"/>
      <c r="J90" s="2"/>
    </row>
    <row r="91" spans="1:10" ht="23.2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2" s="15" customFormat="1" ht="24" customHeight="1">
      <c r="A92" s="32"/>
      <c r="B92" s="15" t="s">
        <v>164</v>
      </c>
    </row>
    <row r="93" spans="1:2" s="15" customFormat="1" ht="24" customHeight="1">
      <c r="A93" s="32"/>
      <c r="B93" s="15" t="s">
        <v>165</v>
      </c>
    </row>
    <row r="94" spans="1:10" ht="24" customHeight="1">
      <c r="A94" s="86" t="s">
        <v>100</v>
      </c>
      <c r="B94" s="87"/>
      <c r="C94" s="87"/>
      <c r="D94" s="87"/>
      <c r="E94" s="87"/>
      <c r="F94" s="87"/>
      <c r="G94" s="87"/>
      <c r="H94" s="87"/>
      <c r="I94" s="87"/>
      <c r="J94" s="87"/>
    </row>
    <row r="95" spans="1:10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24" customHeight="1">
      <c r="A96" s="87" t="s">
        <v>130</v>
      </c>
      <c r="B96" s="87"/>
      <c r="C96" s="87"/>
      <c r="D96" s="87"/>
      <c r="E96" s="3"/>
      <c r="F96" s="37" t="s">
        <v>219</v>
      </c>
      <c r="G96" s="2"/>
      <c r="H96" s="88" t="s">
        <v>218</v>
      </c>
      <c r="I96" s="88"/>
      <c r="J96" s="88"/>
    </row>
    <row r="97" spans="1:10" ht="24" customHeight="1">
      <c r="A97" s="3"/>
      <c r="B97" s="3"/>
      <c r="C97" s="3"/>
      <c r="D97" s="3"/>
      <c r="E97" s="19" t="s">
        <v>292</v>
      </c>
      <c r="F97" s="51" t="s">
        <v>182</v>
      </c>
      <c r="G97" s="2"/>
      <c r="H97" s="51" t="s">
        <v>182</v>
      </c>
      <c r="I97" s="6" t="s">
        <v>101</v>
      </c>
      <c r="J97" s="51" t="s">
        <v>167</v>
      </c>
    </row>
    <row r="98" spans="1:10" ht="23.25">
      <c r="A98" s="3"/>
      <c r="B98" s="3"/>
      <c r="C98" s="3"/>
      <c r="D98" s="3"/>
      <c r="E98" s="3"/>
      <c r="F98" s="20"/>
      <c r="G98" s="2"/>
      <c r="H98" s="20"/>
      <c r="I98" s="6"/>
      <c r="J98" s="6" t="s">
        <v>186</v>
      </c>
    </row>
    <row r="99" spans="1:10" ht="24" customHeight="1">
      <c r="A99" s="1" t="s">
        <v>84</v>
      </c>
      <c r="B99" s="2"/>
      <c r="C99" s="2"/>
      <c r="D99" s="2"/>
      <c r="E99" s="2"/>
      <c r="F99" s="2"/>
      <c r="G99" s="2"/>
      <c r="H99" s="2"/>
      <c r="I99" s="2"/>
      <c r="J99" s="2"/>
    </row>
    <row r="100" spans="1:10" ht="24" customHeight="1">
      <c r="A100" s="1" t="s">
        <v>120</v>
      </c>
      <c r="B100" s="2"/>
      <c r="C100" s="2"/>
      <c r="D100" s="2"/>
      <c r="E100" s="76" t="s">
        <v>299</v>
      </c>
      <c r="F100" s="17">
        <v>26542183.28</v>
      </c>
      <c r="H100" s="17">
        <v>11732697.66</v>
      </c>
      <c r="I100" s="2"/>
      <c r="J100" s="17">
        <v>2911403.17</v>
      </c>
    </row>
    <row r="101" spans="1:10" ht="24" customHeight="1">
      <c r="A101" s="1" t="s">
        <v>116</v>
      </c>
      <c r="B101" s="2"/>
      <c r="C101" s="2"/>
      <c r="D101" s="2"/>
      <c r="E101" s="22"/>
      <c r="F101" s="17">
        <v>88919058.45</v>
      </c>
      <c r="H101" s="17">
        <v>41920299.6</v>
      </c>
      <c r="I101" s="2"/>
      <c r="J101" s="17">
        <v>14397214.86</v>
      </c>
    </row>
    <row r="102" spans="1:9" ht="24" customHeight="1">
      <c r="A102" s="1" t="s">
        <v>24</v>
      </c>
      <c r="B102" s="2"/>
      <c r="C102" s="2"/>
      <c r="D102" s="2"/>
      <c r="E102" s="22"/>
      <c r="I102" s="2"/>
    </row>
    <row r="103" spans="1:10" ht="24" customHeight="1">
      <c r="A103" s="1" t="s">
        <v>129</v>
      </c>
      <c r="B103" s="2"/>
      <c r="C103" s="2"/>
      <c r="D103" s="2"/>
      <c r="E103" s="76" t="s">
        <v>314</v>
      </c>
      <c r="F103" s="17">
        <v>4178216.76</v>
      </c>
      <c r="H103" s="17">
        <v>2400000</v>
      </c>
      <c r="I103" s="2"/>
      <c r="J103" s="17">
        <v>19091360</v>
      </c>
    </row>
    <row r="104" spans="1:9" ht="24" customHeight="1">
      <c r="A104" s="1" t="s">
        <v>303</v>
      </c>
      <c r="B104" s="2"/>
      <c r="C104" s="2"/>
      <c r="D104" s="2"/>
      <c r="E104" s="22"/>
      <c r="I104" s="2"/>
    </row>
    <row r="105" spans="1:10" ht="24" customHeight="1">
      <c r="A105" s="1" t="s">
        <v>137</v>
      </c>
      <c r="B105" s="2"/>
      <c r="C105" s="2"/>
      <c r="D105" s="2"/>
      <c r="E105" s="76" t="s">
        <v>301</v>
      </c>
      <c r="F105" s="17">
        <v>9566125.12</v>
      </c>
      <c r="H105" s="17">
        <v>8137187.36</v>
      </c>
      <c r="I105" s="2"/>
      <c r="J105" s="17">
        <v>7547941.05</v>
      </c>
    </row>
    <row r="106" spans="1:10" ht="24" customHeight="1">
      <c r="A106" s="1" t="s">
        <v>117</v>
      </c>
      <c r="B106" s="2"/>
      <c r="C106" s="2"/>
      <c r="D106" s="2"/>
      <c r="E106" s="2"/>
      <c r="F106" s="17">
        <v>15535470.57</v>
      </c>
      <c r="G106" s="2"/>
      <c r="H106" s="17">
        <v>10839107.31</v>
      </c>
      <c r="I106" s="2"/>
      <c r="J106" s="17">
        <v>1670619.14</v>
      </c>
    </row>
    <row r="107" spans="1:10" ht="24" customHeight="1">
      <c r="A107" s="1" t="s">
        <v>119</v>
      </c>
      <c r="B107" s="2"/>
      <c r="C107" s="2"/>
      <c r="D107" s="2"/>
      <c r="E107" s="2"/>
      <c r="F107" s="23">
        <v>41313964.57</v>
      </c>
      <c r="G107" s="2"/>
      <c r="H107" s="23">
        <v>18694456.7</v>
      </c>
      <c r="I107" s="2"/>
      <c r="J107" s="23">
        <v>18055186.93</v>
      </c>
    </row>
    <row r="108" spans="1:10" ht="24" customHeight="1">
      <c r="A108" s="1" t="s">
        <v>190</v>
      </c>
      <c r="B108" s="2"/>
      <c r="C108" s="2"/>
      <c r="D108" s="2"/>
      <c r="E108" s="2"/>
      <c r="F108" s="47">
        <v>0</v>
      </c>
      <c r="G108" s="2"/>
      <c r="H108" s="23">
        <v>8649038.85</v>
      </c>
      <c r="I108" s="2"/>
      <c r="J108" s="23">
        <v>774350.12</v>
      </c>
    </row>
    <row r="109" spans="1:10" ht="24" customHeight="1">
      <c r="A109" s="1" t="s">
        <v>85</v>
      </c>
      <c r="B109" s="2"/>
      <c r="C109" s="2"/>
      <c r="D109" s="2"/>
      <c r="E109" s="2"/>
      <c r="F109" s="24">
        <v>8929615.46</v>
      </c>
      <c r="G109" s="2"/>
      <c r="H109" s="24">
        <v>5201292.71</v>
      </c>
      <c r="I109" s="2"/>
      <c r="J109" s="24">
        <v>5273555.22</v>
      </c>
    </row>
    <row r="110" spans="1:10" ht="24" customHeight="1">
      <c r="A110" s="2"/>
      <c r="B110" s="1" t="s">
        <v>86</v>
      </c>
      <c r="C110" s="2"/>
      <c r="D110" s="2"/>
      <c r="E110" s="2"/>
      <c r="F110" s="25">
        <f>SUM(F100:F109)</f>
        <v>194984634.21</v>
      </c>
      <c r="G110" s="2"/>
      <c r="H110" s="25">
        <f>SUM(H100:H109)</f>
        <v>107574080.19</v>
      </c>
      <c r="I110" s="2"/>
      <c r="J110" s="25">
        <f>SUM(J100:J109)</f>
        <v>69721630.49</v>
      </c>
    </row>
    <row r="111" spans="1:10" ht="24" customHeight="1">
      <c r="A111" s="1" t="s">
        <v>191</v>
      </c>
      <c r="B111" s="1"/>
      <c r="C111" s="2"/>
      <c r="D111" s="2"/>
      <c r="E111" s="2"/>
      <c r="F111" s="23"/>
      <c r="G111" s="2"/>
      <c r="H111" s="23"/>
      <c r="I111" s="2"/>
      <c r="J111" s="23"/>
    </row>
    <row r="112" spans="1:10" ht="24" customHeight="1">
      <c r="A112" s="2" t="s">
        <v>192</v>
      </c>
      <c r="B112" s="1"/>
      <c r="C112" s="2"/>
      <c r="D112" s="2"/>
      <c r="E112" s="76" t="s">
        <v>300</v>
      </c>
      <c r="F112" s="23">
        <v>69000000</v>
      </c>
      <c r="G112" s="19"/>
      <c r="H112" s="23">
        <v>15000000</v>
      </c>
      <c r="I112" s="2"/>
      <c r="J112" s="23">
        <v>15000000</v>
      </c>
    </row>
    <row r="113" spans="1:10" ht="24" customHeight="1">
      <c r="A113" s="2" t="s">
        <v>225</v>
      </c>
      <c r="B113" s="1"/>
      <c r="C113" s="2"/>
      <c r="D113" s="2"/>
      <c r="E113" s="2"/>
      <c r="F113" s="23"/>
      <c r="G113" s="19"/>
      <c r="H113" s="23"/>
      <c r="I113" s="2"/>
      <c r="J113" s="23"/>
    </row>
    <row r="114" spans="1:10" ht="24" customHeight="1">
      <c r="A114" s="1" t="s">
        <v>224</v>
      </c>
      <c r="B114" s="1"/>
      <c r="C114" s="2"/>
      <c r="D114" s="2"/>
      <c r="E114" s="76" t="s">
        <v>304</v>
      </c>
      <c r="F114" s="23">
        <v>38000000</v>
      </c>
      <c r="H114" s="23">
        <v>38000000</v>
      </c>
      <c r="I114" s="2"/>
      <c r="J114" s="23">
        <v>30000000</v>
      </c>
    </row>
    <row r="115" spans="1:10" ht="24" customHeight="1">
      <c r="A115" s="1" t="s">
        <v>193</v>
      </c>
      <c r="B115" s="2"/>
      <c r="C115" s="2"/>
      <c r="D115" s="2"/>
      <c r="E115" s="76" t="s">
        <v>314</v>
      </c>
      <c r="F115" s="17">
        <f>+F355</f>
        <v>145537838.09</v>
      </c>
      <c r="H115" s="17">
        <f>+H355</f>
        <v>126754731</v>
      </c>
      <c r="I115" s="2"/>
      <c r="J115" s="17">
        <f>+J355</f>
        <v>130917748.52000001</v>
      </c>
    </row>
    <row r="116" spans="1:10" ht="24" customHeight="1">
      <c r="A116" s="1" t="s">
        <v>194</v>
      </c>
      <c r="B116" s="2"/>
      <c r="C116" s="2"/>
      <c r="D116" s="2"/>
      <c r="E116" s="76" t="s">
        <v>301</v>
      </c>
      <c r="F116" s="23">
        <f>+F408</f>
        <v>12380019.820000002</v>
      </c>
      <c r="H116" s="23">
        <f>+H408</f>
        <v>9964587.61</v>
      </c>
      <c r="I116" s="2"/>
      <c r="J116" s="23">
        <f>+J408</f>
        <v>18397874.05</v>
      </c>
    </row>
    <row r="117" spans="1:10" ht="24" customHeight="1">
      <c r="A117" s="1" t="s">
        <v>195</v>
      </c>
      <c r="B117" s="2"/>
      <c r="C117" s="2"/>
      <c r="D117" s="2"/>
      <c r="E117" s="2"/>
      <c r="F117" s="23">
        <v>17534895.11</v>
      </c>
      <c r="G117" s="2"/>
      <c r="H117" s="23">
        <v>8907685.76</v>
      </c>
      <c r="I117" s="2"/>
      <c r="J117" s="23">
        <v>7785641.23</v>
      </c>
    </row>
    <row r="118" spans="1:10" ht="24" customHeight="1">
      <c r="A118" s="1" t="s">
        <v>196</v>
      </c>
      <c r="B118" s="2"/>
      <c r="C118" s="2"/>
      <c r="D118" s="2"/>
      <c r="E118" s="2"/>
      <c r="F118" s="23"/>
      <c r="G118" s="2"/>
      <c r="H118" s="23"/>
      <c r="I118" s="2"/>
      <c r="J118" s="23"/>
    </row>
    <row r="119" spans="2:10" ht="24" customHeight="1">
      <c r="B119" s="1" t="s">
        <v>198</v>
      </c>
      <c r="C119" s="2"/>
      <c r="D119" s="2"/>
      <c r="E119" s="2"/>
      <c r="F119" s="23"/>
      <c r="G119" s="2"/>
      <c r="H119" s="23"/>
      <c r="I119" s="2"/>
      <c r="J119" s="23"/>
    </row>
    <row r="120" spans="2:10" ht="24" customHeight="1">
      <c r="B120" s="1" t="s">
        <v>197</v>
      </c>
      <c r="C120" s="2"/>
      <c r="D120" s="2"/>
      <c r="E120" s="2"/>
      <c r="F120" s="47">
        <v>0</v>
      </c>
      <c r="G120" s="2"/>
      <c r="H120" s="23">
        <v>8128649.4</v>
      </c>
      <c r="I120" s="2"/>
      <c r="J120" s="23">
        <v>55837853.6</v>
      </c>
    </row>
    <row r="121" spans="1:10" ht="24" customHeight="1">
      <c r="A121" s="2"/>
      <c r="B121" s="1" t="s">
        <v>226</v>
      </c>
      <c r="C121" s="2"/>
      <c r="D121" s="2"/>
      <c r="E121" s="2"/>
      <c r="F121" s="25">
        <f>SUM(F112:F120)</f>
        <v>282452753.02</v>
      </c>
      <c r="G121" s="2"/>
      <c r="H121" s="25">
        <f>SUM(H112:H120)</f>
        <v>206755653.77</v>
      </c>
      <c r="I121" s="2"/>
      <c r="J121" s="25">
        <f>SUM(J112:J120)</f>
        <v>257939117.4</v>
      </c>
    </row>
    <row r="122" spans="1:10" ht="24" customHeight="1">
      <c r="A122" s="2"/>
      <c r="B122" s="1" t="s">
        <v>87</v>
      </c>
      <c r="C122" s="2"/>
      <c r="D122" s="2"/>
      <c r="E122" s="2"/>
      <c r="F122" s="25">
        <f>+F110+F121</f>
        <v>477437387.23</v>
      </c>
      <c r="G122" s="2"/>
      <c r="H122" s="25">
        <f>+H110+H121</f>
        <v>314329733.96000004</v>
      </c>
      <c r="I122" s="2"/>
      <c r="J122" s="25">
        <f>+J110+J121</f>
        <v>327660747.89</v>
      </c>
    </row>
    <row r="123" spans="1:10" ht="24" customHeight="1">
      <c r="A123" s="2"/>
      <c r="B123" s="1"/>
      <c r="C123" s="2"/>
      <c r="D123" s="2"/>
      <c r="E123" s="2"/>
      <c r="F123" s="2"/>
      <c r="G123" s="2"/>
      <c r="H123" s="35"/>
      <c r="I123" s="2"/>
      <c r="J123" s="35"/>
    </row>
    <row r="124" spans="1:2" s="15" customFormat="1" ht="24" customHeight="1">
      <c r="A124" s="32"/>
      <c r="B124" s="15" t="s">
        <v>164</v>
      </c>
    </row>
    <row r="125" spans="1:2" s="15" customFormat="1" ht="24" customHeight="1">
      <c r="A125" s="32"/>
      <c r="B125" s="15" t="s">
        <v>165</v>
      </c>
    </row>
    <row r="126" s="15" customFormat="1" ht="23.25" customHeight="1">
      <c r="A126" s="32"/>
    </row>
    <row r="127" spans="1:10" s="15" customFormat="1" ht="24" customHeight="1">
      <c r="A127" s="86" t="s">
        <v>102</v>
      </c>
      <c r="B127" s="87"/>
      <c r="C127" s="87"/>
      <c r="D127" s="87"/>
      <c r="E127" s="87"/>
      <c r="F127" s="87"/>
      <c r="G127" s="87"/>
      <c r="H127" s="87"/>
      <c r="I127" s="87"/>
      <c r="J127" s="87"/>
    </row>
    <row r="128" spans="1:10" s="15" customFormat="1" ht="24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s="15" customFormat="1" ht="24" customHeight="1">
      <c r="A129" s="87" t="s">
        <v>64</v>
      </c>
      <c r="B129" s="87"/>
      <c r="C129" s="87"/>
      <c r="D129" s="87"/>
      <c r="E129" s="3"/>
      <c r="F129" s="37" t="s">
        <v>219</v>
      </c>
      <c r="G129" s="2"/>
      <c r="H129" s="88" t="s">
        <v>218</v>
      </c>
      <c r="I129" s="88"/>
      <c r="J129" s="88"/>
    </row>
    <row r="130" spans="1:10" s="15" customFormat="1" ht="24" customHeight="1">
      <c r="A130" s="3"/>
      <c r="B130" s="3"/>
      <c r="C130" s="3"/>
      <c r="D130" s="3"/>
      <c r="E130" s="3"/>
      <c r="F130" s="51" t="s">
        <v>182</v>
      </c>
      <c r="G130" s="2"/>
      <c r="H130" s="51" t="s">
        <v>182</v>
      </c>
      <c r="I130" s="6" t="s">
        <v>101</v>
      </c>
      <c r="J130" s="51" t="s">
        <v>167</v>
      </c>
    </row>
    <row r="131" spans="1:10" s="15" customFormat="1" ht="24" customHeight="1">
      <c r="A131" s="3"/>
      <c r="B131" s="3"/>
      <c r="C131" s="3"/>
      <c r="D131" s="3"/>
      <c r="E131" s="3"/>
      <c r="F131" s="20"/>
      <c r="G131" s="2"/>
      <c r="H131" s="20"/>
      <c r="I131" s="6"/>
      <c r="J131" s="6" t="s">
        <v>186</v>
      </c>
    </row>
    <row r="132" spans="1:10" ht="24" customHeight="1">
      <c r="A132" s="1" t="s">
        <v>88</v>
      </c>
      <c r="B132" s="2"/>
      <c r="C132" s="2"/>
      <c r="D132" s="2"/>
      <c r="E132" s="2"/>
      <c r="F132" s="2"/>
      <c r="G132" s="2"/>
      <c r="H132" s="23"/>
      <c r="I132" s="2"/>
      <c r="J132" s="23"/>
    </row>
    <row r="133" spans="1:10" ht="24" customHeight="1">
      <c r="A133" s="1" t="s">
        <v>89</v>
      </c>
      <c r="B133" s="2"/>
      <c r="C133" s="2"/>
      <c r="D133" s="2"/>
      <c r="E133" s="2"/>
      <c r="F133" s="2"/>
      <c r="G133" s="2"/>
      <c r="H133" s="23"/>
      <c r="I133" s="2"/>
      <c r="J133" s="23"/>
    </row>
    <row r="134" spans="1:10" ht="24" customHeight="1">
      <c r="A134" s="1" t="s">
        <v>90</v>
      </c>
      <c r="B134" s="2"/>
      <c r="C134" s="2"/>
      <c r="D134" s="2"/>
      <c r="E134" s="2"/>
      <c r="F134" s="2"/>
      <c r="G134" s="2"/>
      <c r="H134" s="23"/>
      <c r="I134" s="2"/>
      <c r="J134" s="23"/>
    </row>
    <row r="135" spans="1:10" ht="24" customHeight="1">
      <c r="A135" s="1"/>
      <c r="B135" s="1" t="s">
        <v>227</v>
      </c>
      <c r="C135" s="2"/>
      <c r="D135" s="2"/>
      <c r="E135" s="2"/>
      <c r="F135" s="2"/>
      <c r="G135" s="2"/>
      <c r="H135" s="23"/>
      <c r="I135" s="2"/>
      <c r="J135" s="23"/>
    </row>
    <row r="136" spans="1:10" ht="24" customHeight="1" thickBot="1">
      <c r="A136" s="2"/>
      <c r="B136" s="1" t="s">
        <v>228</v>
      </c>
      <c r="C136" s="2"/>
      <c r="D136" s="2"/>
      <c r="E136" s="2"/>
      <c r="F136" s="14">
        <f>36000000*10</f>
        <v>360000000</v>
      </c>
      <c r="G136" s="2"/>
      <c r="H136" s="14">
        <f>36000000*10</f>
        <v>360000000</v>
      </c>
      <c r="I136" s="2"/>
      <c r="J136" s="14">
        <f>36000000*10</f>
        <v>360000000</v>
      </c>
    </row>
    <row r="137" spans="1:10" ht="24" customHeight="1" thickTop="1">
      <c r="A137" s="1" t="s">
        <v>91</v>
      </c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24" customHeight="1">
      <c r="A138" s="1"/>
      <c r="B138" s="1" t="s">
        <v>229</v>
      </c>
      <c r="C138" s="2"/>
      <c r="D138" s="2"/>
      <c r="E138" s="2"/>
      <c r="F138" s="2"/>
      <c r="G138" s="2"/>
      <c r="H138" s="2"/>
      <c r="I138" s="2"/>
      <c r="J138" s="2"/>
    </row>
    <row r="139" spans="1:10" ht="24" customHeight="1">
      <c r="A139" s="2"/>
      <c r="B139" s="1" t="s">
        <v>228</v>
      </c>
      <c r="C139" s="2"/>
      <c r="D139" s="2"/>
      <c r="E139" s="2"/>
      <c r="F139" s="4">
        <f>36000000*10</f>
        <v>360000000</v>
      </c>
      <c r="G139" s="2"/>
      <c r="H139" s="4">
        <f>36000000*10</f>
        <v>360000000</v>
      </c>
      <c r="I139" s="2"/>
      <c r="J139" s="4">
        <f>36000000*10</f>
        <v>360000000</v>
      </c>
    </row>
    <row r="140" spans="1:10" ht="24" customHeight="1">
      <c r="A140" s="1" t="s">
        <v>92</v>
      </c>
      <c r="B140" s="2"/>
      <c r="C140" s="2"/>
      <c r="D140" s="2"/>
      <c r="E140" s="2"/>
      <c r="F140" s="4"/>
      <c r="G140" s="2"/>
      <c r="H140" s="4"/>
      <c r="I140" s="2"/>
      <c r="J140" s="4"/>
    </row>
    <row r="141" spans="1:10" ht="24" customHeight="1">
      <c r="A141" s="2" t="s">
        <v>121</v>
      </c>
      <c r="C141" s="2"/>
      <c r="D141" s="2"/>
      <c r="E141" s="2"/>
      <c r="F141" s="4"/>
      <c r="G141" s="2"/>
      <c r="H141" s="4"/>
      <c r="I141" s="2"/>
      <c r="J141" s="4"/>
    </row>
    <row r="142" spans="1:10" ht="24" customHeight="1">
      <c r="A142" s="2"/>
      <c r="B142" t="s">
        <v>123</v>
      </c>
      <c r="C142" s="2"/>
      <c r="D142" s="2"/>
      <c r="E142" s="2"/>
      <c r="F142" s="4">
        <v>9387444.91</v>
      </c>
      <c r="G142" s="2"/>
      <c r="H142" s="4">
        <v>9387444.91</v>
      </c>
      <c r="I142" s="2"/>
      <c r="J142" s="4">
        <v>9387444.91</v>
      </c>
    </row>
    <row r="143" spans="1:10" ht="24" customHeight="1">
      <c r="A143" s="2" t="s">
        <v>122</v>
      </c>
      <c r="C143" s="2"/>
      <c r="D143" s="2"/>
      <c r="E143" s="2"/>
      <c r="F143" s="4">
        <v>-137143188.26</v>
      </c>
      <c r="G143" s="2"/>
      <c r="H143" s="4">
        <f>+งบแสดงการเปลี่ยนแปลง!I14</f>
        <v>-137143188.2600001</v>
      </c>
      <c r="I143" s="2"/>
      <c r="J143" s="4">
        <f>+งบแสดงการเปลี่ยนแปลง!I12</f>
        <v>-240809798.04000005</v>
      </c>
    </row>
    <row r="144" spans="1:10" ht="24" customHeight="1">
      <c r="A144" s="2"/>
      <c r="B144" s="1" t="s">
        <v>93</v>
      </c>
      <c r="C144" s="2"/>
      <c r="D144" s="2"/>
      <c r="E144" s="2"/>
      <c r="F144" s="13">
        <f>SUM(F139:F143)</f>
        <v>232244256.65000004</v>
      </c>
      <c r="G144" s="2"/>
      <c r="H144" s="13">
        <f>SUM(H139:H143)</f>
        <v>232244256.64999992</v>
      </c>
      <c r="I144" s="2"/>
      <c r="J144" s="13">
        <f>SUM(J139:J143)</f>
        <v>128577646.86999997</v>
      </c>
    </row>
    <row r="145" spans="1:10" ht="24" customHeight="1" thickBot="1">
      <c r="A145" s="1" t="s">
        <v>94</v>
      </c>
      <c r="B145" s="2"/>
      <c r="C145" s="2"/>
      <c r="D145" s="2"/>
      <c r="E145" s="2"/>
      <c r="F145" s="14">
        <f>+F122+F144</f>
        <v>709681643.8800001</v>
      </c>
      <c r="G145" s="2"/>
      <c r="H145" s="14">
        <f>+H122+H144</f>
        <v>546573990.6099999</v>
      </c>
      <c r="I145" s="2"/>
      <c r="J145" s="14">
        <f>+J122+J144</f>
        <v>456238394.76</v>
      </c>
    </row>
    <row r="146" spans="1:10" ht="24" customHeight="1" thickTop="1">
      <c r="A146" s="2"/>
      <c r="B146" s="2"/>
      <c r="C146" s="2"/>
      <c r="D146" s="2"/>
      <c r="E146" s="2"/>
      <c r="F146" s="2"/>
      <c r="G146" s="2"/>
      <c r="H146" s="2"/>
      <c r="I146" s="2"/>
      <c r="J146" s="5"/>
    </row>
    <row r="147" spans="1:10" ht="24" customHeight="1">
      <c r="A147" s="2"/>
      <c r="B147" s="2"/>
      <c r="C147" s="2"/>
      <c r="D147" s="2"/>
      <c r="E147" s="2"/>
      <c r="F147" s="2"/>
      <c r="G147" s="2"/>
      <c r="H147" s="5"/>
      <c r="I147" s="2"/>
      <c r="J147" s="5"/>
    </row>
    <row r="148" spans="1:10" ht="24" customHeight="1">
      <c r="A148" s="2"/>
      <c r="B148" s="2"/>
      <c r="C148" s="2"/>
      <c r="D148" s="2"/>
      <c r="E148" s="2"/>
      <c r="F148" s="2"/>
      <c r="G148" s="2"/>
      <c r="H148" s="2"/>
      <c r="I148" s="2"/>
      <c r="J148" s="5"/>
    </row>
    <row r="149" spans="1:10" ht="24" customHeight="1">
      <c r="A149" s="1" t="s">
        <v>78</v>
      </c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24" customHeight="1">
      <c r="A150" s="2"/>
      <c r="B150" s="1"/>
      <c r="C150" s="2"/>
      <c r="D150" s="2"/>
      <c r="E150" s="2"/>
      <c r="F150" s="2"/>
      <c r="G150" s="2"/>
      <c r="H150" s="35"/>
      <c r="I150" s="2"/>
      <c r="J150" s="35"/>
    </row>
    <row r="151" spans="1:10" ht="24" customHeight="1">
      <c r="A151" s="2"/>
      <c r="B151" s="1"/>
      <c r="C151" s="2"/>
      <c r="D151" s="2"/>
      <c r="E151" s="2"/>
      <c r="F151" s="2"/>
      <c r="G151" s="2"/>
      <c r="H151" s="35"/>
      <c r="I151" s="2"/>
      <c r="J151" s="35"/>
    </row>
    <row r="152" spans="1:2" s="15" customFormat="1" ht="24" customHeight="1">
      <c r="A152" s="32"/>
      <c r="B152" s="15" t="s">
        <v>164</v>
      </c>
    </row>
    <row r="153" spans="1:2" s="15" customFormat="1" ht="24" customHeight="1">
      <c r="A153" s="32"/>
      <c r="B153" s="15" t="s">
        <v>165</v>
      </c>
    </row>
    <row r="154" s="15" customFormat="1" ht="24" customHeight="1">
      <c r="A154" s="32"/>
    </row>
    <row r="155" spans="1:10" ht="24" customHeight="1">
      <c r="A155" s="87" t="s">
        <v>252</v>
      </c>
      <c r="B155" s="87"/>
      <c r="C155" s="87"/>
      <c r="D155" s="87"/>
      <c r="E155" s="87"/>
      <c r="F155" s="87"/>
      <c r="G155" s="87"/>
      <c r="H155" s="87"/>
      <c r="I155" s="87"/>
      <c r="J155" s="87"/>
    </row>
    <row r="156" spans="1:10" ht="24" customHeight="1">
      <c r="A156" s="87" t="s">
        <v>126</v>
      </c>
      <c r="B156" s="87"/>
      <c r="C156" s="87"/>
      <c r="D156" s="87"/>
      <c r="E156" s="87"/>
      <c r="F156" s="87"/>
      <c r="G156" s="87"/>
      <c r="H156" s="87"/>
      <c r="I156" s="87"/>
      <c r="J156" s="87"/>
    </row>
    <row r="157" spans="1:10" ht="24" customHeight="1">
      <c r="A157" s="87" t="s">
        <v>199</v>
      </c>
      <c r="B157" s="87"/>
      <c r="C157" s="87"/>
      <c r="D157" s="87"/>
      <c r="E157" s="87"/>
      <c r="F157" s="87"/>
      <c r="G157" s="87"/>
      <c r="H157" s="87"/>
      <c r="I157" s="87"/>
      <c r="J157" s="87"/>
    </row>
    <row r="158" spans="1:10" ht="10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24" customHeight="1">
      <c r="A159" s="2"/>
      <c r="B159" s="2"/>
      <c r="C159" s="2"/>
      <c r="D159" s="2"/>
      <c r="E159" s="19"/>
      <c r="F159" s="37" t="s">
        <v>219</v>
      </c>
      <c r="G159" s="2"/>
      <c r="H159" s="88" t="s">
        <v>218</v>
      </c>
      <c r="I159" s="88"/>
      <c r="J159" s="88"/>
    </row>
    <row r="160" spans="1:10" ht="24" customHeight="1">
      <c r="A160" s="2"/>
      <c r="B160" s="2"/>
      <c r="C160" s="2"/>
      <c r="D160" s="2"/>
      <c r="E160" s="19" t="s">
        <v>292</v>
      </c>
      <c r="F160" s="51" t="s">
        <v>182</v>
      </c>
      <c r="G160" s="2"/>
      <c r="H160" s="51" t="s">
        <v>182</v>
      </c>
      <c r="I160" s="6" t="s">
        <v>101</v>
      </c>
      <c r="J160" s="51" t="s">
        <v>167</v>
      </c>
    </row>
    <row r="161" spans="2:10" ht="24" customHeight="1">
      <c r="B161" s="2"/>
      <c r="C161" s="2"/>
      <c r="D161" s="2"/>
      <c r="E161" s="2"/>
      <c r="F161" s="6"/>
      <c r="G161" s="2"/>
      <c r="H161" s="6"/>
      <c r="I161" s="6"/>
      <c r="J161" s="6" t="s">
        <v>186</v>
      </c>
    </row>
    <row r="162" spans="1:10" ht="24" customHeight="1">
      <c r="A162" s="1" t="s">
        <v>75</v>
      </c>
      <c r="B162" s="2"/>
      <c r="C162" s="2"/>
      <c r="D162" s="2"/>
      <c r="E162" s="2"/>
      <c r="F162" s="20"/>
      <c r="G162" s="2"/>
      <c r="H162" s="20"/>
      <c r="I162" s="6"/>
      <c r="J162" s="6"/>
    </row>
    <row r="163" spans="1:10" ht="24" customHeight="1">
      <c r="A163" s="1" t="s">
        <v>25</v>
      </c>
      <c r="C163" s="2"/>
      <c r="D163" s="2"/>
      <c r="E163" s="2"/>
      <c r="F163" s="4">
        <v>626082835.22</v>
      </c>
      <c r="G163" s="2"/>
      <c r="H163" s="4">
        <v>282365019.14</v>
      </c>
      <c r="I163" s="2"/>
      <c r="J163" s="4">
        <v>166180890.48</v>
      </c>
    </row>
    <row r="164" spans="1:10" ht="24" customHeight="1">
      <c r="A164" s="1" t="s">
        <v>230</v>
      </c>
      <c r="C164" s="2"/>
      <c r="D164" s="2"/>
      <c r="E164" s="2"/>
      <c r="F164" s="4">
        <v>90146828.11</v>
      </c>
      <c r="G164" s="2"/>
      <c r="H164" s="4">
        <v>37695737.91</v>
      </c>
      <c r="I164" s="2"/>
      <c r="J164" s="4">
        <v>38010936.31</v>
      </c>
    </row>
    <row r="165" spans="1:10" ht="24" customHeight="1">
      <c r="A165" s="1" t="s">
        <v>231</v>
      </c>
      <c r="C165" s="2"/>
      <c r="D165" s="2"/>
      <c r="E165" s="2"/>
      <c r="F165" s="4">
        <v>14434914.41</v>
      </c>
      <c r="G165" s="2"/>
      <c r="H165" s="4">
        <v>23438206.55</v>
      </c>
      <c r="I165" s="2"/>
      <c r="J165" s="4">
        <v>22767596.79</v>
      </c>
    </row>
    <row r="166" spans="1:10" ht="24" customHeight="1">
      <c r="A166" s="1" t="s">
        <v>26</v>
      </c>
      <c r="C166" s="2"/>
      <c r="D166" s="2"/>
      <c r="E166" s="2"/>
      <c r="F166" s="4"/>
      <c r="G166" s="2"/>
      <c r="H166" s="4"/>
      <c r="I166" s="2"/>
      <c r="J166" s="4"/>
    </row>
    <row r="167" spans="1:10" ht="24" customHeight="1">
      <c r="A167" s="1" t="s">
        <v>27</v>
      </c>
      <c r="C167" s="2"/>
      <c r="D167" s="2"/>
      <c r="E167" s="2"/>
      <c r="F167" s="4">
        <v>0</v>
      </c>
      <c r="G167" s="2"/>
      <c r="H167" s="4">
        <v>47709204.2</v>
      </c>
      <c r="I167" s="2"/>
      <c r="J167" s="4">
        <v>25408571.91</v>
      </c>
    </row>
    <row r="168" spans="1:10" ht="24" customHeight="1">
      <c r="A168" s="2"/>
      <c r="B168" s="2"/>
      <c r="C168" s="1" t="s">
        <v>200</v>
      </c>
      <c r="D168" s="1"/>
      <c r="E168" s="2"/>
      <c r="F168" s="13">
        <f>SUM(F163:F167)</f>
        <v>730664577.74</v>
      </c>
      <c r="G168" s="2"/>
      <c r="H168" s="13">
        <f>SUM(H163:H167)</f>
        <v>391208167.79999995</v>
      </c>
      <c r="I168" s="2"/>
      <c r="J168" s="13">
        <f>SUM(J163:J167)</f>
        <v>252367995.48999998</v>
      </c>
    </row>
    <row r="169" spans="1:10" ht="24" customHeight="1">
      <c r="A169" s="1" t="s">
        <v>76</v>
      </c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24" customHeight="1">
      <c r="A170" s="1" t="s">
        <v>232</v>
      </c>
      <c r="C170" s="2"/>
      <c r="D170" s="2"/>
      <c r="E170" s="2"/>
      <c r="F170" s="4">
        <v>319049284.42</v>
      </c>
      <c r="G170" s="2"/>
      <c r="H170" s="4">
        <v>146955106.1</v>
      </c>
      <c r="I170" s="2"/>
      <c r="J170" s="4">
        <v>87794436.68</v>
      </c>
    </row>
    <row r="171" spans="1:10" ht="24" customHeight="1">
      <c r="A171" s="1" t="s">
        <v>233</v>
      </c>
      <c r="C171" s="2"/>
      <c r="D171" s="2"/>
      <c r="E171" s="2"/>
      <c r="F171" s="4">
        <v>249117279.87</v>
      </c>
      <c r="G171" s="2"/>
      <c r="H171" s="4">
        <v>111723255.43</v>
      </c>
      <c r="I171" s="2"/>
      <c r="J171" s="85">
        <v>92370598.05</v>
      </c>
    </row>
    <row r="172" spans="1:10" ht="24" customHeight="1">
      <c r="A172" s="1" t="s">
        <v>234</v>
      </c>
      <c r="C172" s="2"/>
      <c r="D172" s="2"/>
      <c r="E172" s="2"/>
      <c r="F172" s="4">
        <v>49229788.63</v>
      </c>
      <c r="G172" s="2"/>
      <c r="H172" s="4">
        <v>21785698.16</v>
      </c>
      <c r="I172" s="2"/>
      <c r="J172" s="85">
        <v>6257307.22</v>
      </c>
    </row>
    <row r="173" spans="1:10" ht="24" customHeight="1">
      <c r="A173" s="2"/>
      <c r="B173" s="2"/>
      <c r="C173" s="1" t="s">
        <v>77</v>
      </c>
      <c r="D173" s="1"/>
      <c r="E173" s="2"/>
      <c r="F173" s="13">
        <f>SUM(F170:F172)</f>
        <v>617396352.92</v>
      </c>
      <c r="G173" s="2"/>
      <c r="H173" s="13">
        <f>SUM(H170:H172)</f>
        <v>280464059.69</v>
      </c>
      <c r="I173" s="2"/>
      <c r="J173" s="13">
        <f>SUM(J170:J172)</f>
        <v>186422341.95000002</v>
      </c>
    </row>
    <row r="174" spans="1:10" ht="24" customHeight="1">
      <c r="A174" s="1" t="s">
        <v>201</v>
      </c>
      <c r="B174" s="2"/>
      <c r="C174" s="2"/>
      <c r="D174" s="2"/>
      <c r="E174" s="2"/>
      <c r="F174" s="4">
        <f>+F168-F173</f>
        <v>113268224.82000005</v>
      </c>
      <c r="G174" s="2"/>
      <c r="H174" s="4">
        <f>+H168-H173</f>
        <v>110744108.10999995</v>
      </c>
      <c r="I174" s="2"/>
      <c r="J174" s="4">
        <f>+J168-J173</f>
        <v>65945653.53999996</v>
      </c>
    </row>
    <row r="175" spans="1:10" ht="24" customHeight="1">
      <c r="A175" s="1" t="s">
        <v>136</v>
      </c>
      <c r="B175" s="2"/>
      <c r="C175" s="2"/>
      <c r="D175" s="2"/>
      <c r="E175" s="2"/>
      <c r="F175" s="9">
        <v>11187705.39</v>
      </c>
      <c r="G175" s="2"/>
      <c r="H175" s="9">
        <v>7698268.84</v>
      </c>
      <c r="I175" s="2"/>
      <c r="J175" s="9">
        <v>5328317.54</v>
      </c>
    </row>
    <row r="176" spans="1:10" ht="24" customHeight="1">
      <c r="A176" s="1" t="s">
        <v>202</v>
      </c>
      <c r="B176" s="2"/>
      <c r="C176" s="2"/>
      <c r="D176" s="2"/>
      <c r="E176" s="2"/>
      <c r="F176" s="4">
        <f>+F174-F175</f>
        <v>102080519.43000005</v>
      </c>
      <c r="G176" s="2"/>
      <c r="H176" s="4">
        <f>+H174-H175</f>
        <v>103045839.26999995</v>
      </c>
      <c r="I176" s="2"/>
      <c r="J176" s="4">
        <f>+J174-J175</f>
        <v>60617335.99999996</v>
      </c>
    </row>
    <row r="177" spans="1:10" ht="24" customHeight="1">
      <c r="A177" s="1" t="s">
        <v>127</v>
      </c>
      <c r="B177" s="2"/>
      <c r="C177" s="2"/>
      <c r="D177" s="2"/>
      <c r="E177" s="2"/>
      <c r="F177" s="4"/>
      <c r="G177" s="2"/>
      <c r="H177" s="4"/>
      <c r="I177" s="2"/>
      <c r="J177" s="4"/>
    </row>
    <row r="178" spans="1:10" ht="24" customHeight="1">
      <c r="A178" s="1" t="s">
        <v>305</v>
      </c>
      <c r="B178" s="2"/>
      <c r="C178" s="2"/>
      <c r="D178" s="2"/>
      <c r="E178" s="76" t="s">
        <v>302</v>
      </c>
      <c r="F178" s="4">
        <v>1586090.35</v>
      </c>
      <c r="G178" s="22"/>
      <c r="H178" s="4">
        <v>620770.51</v>
      </c>
      <c r="I178" s="2"/>
      <c r="J178" s="4">
        <v>0</v>
      </c>
    </row>
    <row r="179" spans="1:10" ht="24" customHeight="1" thickBot="1">
      <c r="A179" s="1" t="s">
        <v>203</v>
      </c>
      <c r="B179" s="2"/>
      <c r="C179" s="2"/>
      <c r="D179" s="2"/>
      <c r="E179" s="2"/>
      <c r="F179" s="8">
        <f>SUM(F176:F178)</f>
        <v>103666609.78000005</v>
      </c>
      <c r="G179" s="2"/>
      <c r="H179" s="8">
        <f>SUM(H176:H178)</f>
        <v>103666609.77999996</v>
      </c>
      <c r="I179" s="2"/>
      <c r="J179" s="8">
        <f>SUM(J176:J178)</f>
        <v>60617335.99999996</v>
      </c>
    </row>
    <row r="180" spans="1:10" ht="24" customHeight="1" thickTop="1">
      <c r="A180" s="1" t="s">
        <v>204</v>
      </c>
      <c r="B180" s="2"/>
      <c r="C180" s="2"/>
      <c r="D180" s="2"/>
      <c r="E180" s="2"/>
      <c r="F180" s="4"/>
      <c r="G180" s="2"/>
      <c r="H180" s="4"/>
      <c r="I180" s="2"/>
      <c r="J180" s="4"/>
    </row>
    <row r="181" spans="1:10" ht="24" customHeight="1">
      <c r="A181" s="2"/>
      <c r="B181" s="2" t="s">
        <v>128</v>
      </c>
      <c r="C181" s="2"/>
      <c r="D181" s="2"/>
      <c r="E181" s="2"/>
      <c r="F181" s="2">
        <v>2.84</v>
      </c>
      <c r="G181" s="2"/>
      <c r="H181" s="2">
        <v>2.86</v>
      </c>
      <c r="I181" s="2"/>
      <c r="J181" s="2">
        <v>1.68</v>
      </c>
    </row>
    <row r="182" spans="1:10" ht="24" customHeight="1">
      <c r="A182" s="2"/>
      <c r="B182" s="2" t="s">
        <v>127</v>
      </c>
      <c r="C182" s="2"/>
      <c r="D182" s="2"/>
      <c r="E182" s="2"/>
      <c r="F182" s="2">
        <v>0.04</v>
      </c>
      <c r="G182" s="2"/>
      <c r="H182" s="2">
        <v>0.02</v>
      </c>
      <c r="I182" s="2"/>
      <c r="J182" s="2">
        <v>0</v>
      </c>
    </row>
    <row r="183" spans="1:10" ht="24" customHeight="1" thickBot="1">
      <c r="A183" s="2"/>
      <c r="B183" s="1" t="s">
        <v>203</v>
      </c>
      <c r="C183" s="2"/>
      <c r="D183" s="2"/>
      <c r="E183" s="2"/>
      <c r="F183" s="10">
        <f>SUM(F181:F182)</f>
        <v>2.88</v>
      </c>
      <c r="G183" s="2"/>
      <c r="H183" s="10">
        <f>SUM(H181:H182)</f>
        <v>2.88</v>
      </c>
      <c r="I183" s="2"/>
      <c r="J183" s="10">
        <f>SUM(J181:J182)</f>
        <v>1.68</v>
      </c>
    </row>
    <row r="184" spans="1:10" ht="10.5" customHeight="1" thickTop="1">
      <c r="A184" s="2"/>
      <c r="B184" s="2"/>
      <c r="C184" s="2"/>
      <c r="D184" s="2"/>
      <c r="E184" s="2"/>
      <c r="F184" s="2"/>
      <c r="G184" s="2"/>
      <c r="H184" s="11"/>
      <c r="I184" s="2"/>
      <c r="J184" s="11"/>
    </row>
    <row r="185" spans="1:10" ht="24" customHeight="1">
      <c r="A185" s="1" t="s">
        <v>78</v>
      </c>
      <c r="B185" s="2"/>
      <c r="C185" s="2"/>
      <c r="D185" s="2"/>
      <c r="E185" s="2"/>
      <c r="F185" s="2"/>
      <c r="G185" s="2"/>
      <c r="H185" s="2"/>
      <c r="I185" s="2"/>
      <c r="J185" s="2"/>
    </row>
    <row r="186" spans="2:10" ht="15" customHeight="1">
      <c r="B186" s="2"/>
      <c r="C186" s="2"/>
      <c r="D186" s="2"/>
      <c r="E186" s="2"/>
      <c r="F186" s="2"/>
      <c r="G186" s="2"/>
      <c r="H186" s="2"/>
      <c r="I186" s="2"/>
      <c r="J186" s="2"/>
    </row>
    <row r="187" spans="1:3" s="15" customFormat="1" ht="24" customHeight="1">
      <c r="A187" s="32"/>
      <c r="C187" s="15" t="s">
        <v>166</v>
      </c>
    </row>
    <row r="188" spans="1:3" s="15" customFormat="1" ht="24" customHeight="1">
      <c r="A188" s="32"/>
      <c r="C188" s="15" t="s">
        <v>165</v>
      </c>
    </row>
    <row r="189" spans="1:10" ht="24.75" customHeight="1">
      <c r="A189" s="87" t="s">
        <v>252</v>
      </c>
      <c r="B189" s="87"/>
      <c r="C189" s="87"/>
      <c r="D189" s="87"/>
      <c r="E189" s="87"/>
      <c r="F189" s="87"/>
      <c r="G189" s="87"/>
      <c r="H189" s="87"/>
      <c r="I189" s="87"/>
      <c r="J189" s="87"/>
    </row>
    <row r="190" spans="1:10" ht="24.75" customHeight="1">
      <c r="A190" s="87" t="s">
        <v>99</v>
      </c>
      <c r="B190" s="87"/>
      <c r="C190" s="87"/>
      <c r="D190" s="87"/>
      <c r="E190" s="87"/>
      <c r="F190" s="87"/>
      <c r="G190" s="87"/>
      <c r="H190" s="87"/>
      <c r="I190" s="87"/>
      <c r="J190" s="87"/>
    </row>
    <row r="191" spans="1:10" ht="24.75" customHeight="1">
      <c r="A191" s="87" t="s">
        <v>180</v>
      </c>
      <c r="B191" s="87"/>
      <c r="C191" s="87"/>
      <c r="D191" s="87"/>
      <c r="E191" s="87"/>
      <c r="F191" s="87"/>
      <c r="G191" s="87"/>
      <c r="H191" s="87"/>
      <c r="I191" s="87"/>
      <c r="J191" s="87"/>
    </row>
    <row r="192" spans="1:10" ht="24.75" customHeight="1">
      <c r="A192" s="2"/>
      <c r="B192" s="2"/>
      <c r="C192" s="2"/>
      <c r="D192" s="2"/>
      <c r="E192" s="2"/>
      <c r="F192" s="2"/>
      <c r="G192" s="2"/>
      <c r="H192" s="2"/>
      <c r="I192" s="6"/>
      <c r="J192" s="2"/>
    </row>
    <row r="193" s="15" customFormat="1" ht="24.75" customHeight="1">
      <c r="A193" s="15" t="s">
        <v>315</v>
      </c>
    </row>
    <row r="194" s="15" customFormat="1" ht="24.75" customHeight="1">
      <c r="A194" s="15" t="s">
        <v>357</v>
      </c>
    </row>
    <row r="195" s="15" customFormat="1" ht="24.75" customHeight="1">
      <c r="A195" s="15" t="s">
        <v>359</v>
      </c>
    </row>
    <row r="196" s="15" customFormat="1" ht="24.75" customHeight="1">
      <c r="A196" s="15" t="s">
        <v>358</v>
      </c>
    </row>
    <row r="197" s="15" customFormat="1" ht="24.75" customHeight="1">
      <c r="A197" s="15" t="s">
        <v>361</v>
      </c>
    </row>
    <row r="198" s="15" customFormat="1" ht="24.75" customHeight="1">
      <c r="A198" s="15" t="s">
        <v>360</v>
      </c>
    </row>
    <row r="199" s="15" customFormat="1" ht="24.75" customHeight="1">
      <c r="A199" s="15" t="s">
        <v>362</v>
      </c>
    </row>
    <row r="200" s="15" customFormat="1" ht="24.75" customHeight="1">
      <c r="A200" s="15" t="s">
        <v>364</v>
      </c>
    </row>
    <row r="201" s="15" customFormat="1" ht="24.75" customHeight="1">
      <c r="A201" s="15" t="s">
        <v>363</v>
      </c>
    </row>
    <row r="202" spans="2:5" s="15" customFormat="1" ht="24.75" customHeight="1">
      <c r="B202" s="15" t="s">
        <v>215</v>
      </c>
      <c r="E202" s="31"/>
    </row>
    <row r="203" spans="2:5" s="15" customFormat="1" ht="24.75" customHeight="1">
      <c r="B203" s="15" t="s">
        <v>163</v>
      </c>
      <c r="E203" s="31"/>
    </row>
    <row r="204" spans="2:5" s="15" customFormat="1" ht="24.75" customHeight="1">
      <c r="B204" s="15" t="s">
        <v>216</v>
      </c>
      <c r="E204" s="31"/>
    </row>
    <row r="205" spans="2:5" s="15" customFormat="1" ht="24.75" customHeight="1">
      <c r="B205" s="15" t="s">
        <v>217</v>
      </c>
      <c r="E205" s="31"/>
    </row>
    <row r="206" spans="1:10" s="15" customFormat="1" ht="24.75" customHeight="1">
      <c r="A206" s="50" t="s">
        <v>316</v>
      </c>
      <c r="B206" s="18"/>
      <c r="C206" s="18"/>
      <c r="D206" s="18"/>
      <c r="E206" s="18"/>
      <c r="F206" s="18"/>
      <c r="G206" s="18"/>
      <c r="H206" s="18"/>
      <c r="I206" s="18"/>
      <c r="J206" s="18"/>
    </row>
    <row r="207" spans="1:9" ht="24.75" customHeight="1">
      <c r="A207" s="50" t="s">
        <v>317</v>
      </c>
      <c r="B207" s="2"/>
      <c r="C207" s="2"/>
      <c r="D207" s="2"/>
      <c r="E207" s="2"/>
      <c r="F207" s="2"/>
      <c r="G207" s="2"/>
      <c r="H207" s="2"/>
      <c r="I207" s="2"/>
    </row>
    <row r="208" spans="1:9" ht="24.75" customHeight="1">
      <c r="A208" s="1" t="s">
        <v>366</v>
      </c>
      <c r="B208" s="2"/>
      <c r="C208" s="2"/>
      <c r="D208" s="2"/>
      <c r="E208" s="2"/>
      <c r="F208" s="2"/>
      <c r="G208" s="2"/>
      <c r="H208" s="2"/>
      <c r="I208" s="2"/>
    </row>
    <row r="209" spans="1:9" ht="24.75" customHeight="1">
      <c r="A209" s="1" t="s">
        <v>365</v>
      </c>
      <c r="B209" s="2"/>
      <c r="C209" s="2"/>
      <c r="D209" s="2"/>
      <c r="E209" s="2"/>
      <c r="F209" s="2"/>
      <c r="G209" s="2"/>
      <c r="H209" s="2"/>
      <c r="I209" s="2"/>
    </row>
    <row r="210" spans="1:10" ht="24.75" customHeight="1">
      <c r="A210" s="1" t="s">
        <v>318</v>
      </c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24.75" customHeight="1">
      <c r="A211" s="1" t="s">
        <v>319</v>
      </c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24.75" customHeight="1">
      <c r="A212" s="1" t="s">
        <v>320</v>
      </c>
      <c r="B212" s="2"/>
      <c r="C212" s="2"/>
      <c r="D212" s="2"/>
      <c r="E212" s="2"/>
      <c r="F212" s="2"/>
      <c r="G212" s="2"/>
      <c r="H212" s="2"/>
      <c r="I212" s="2"/>
      <c r="J212" s="23"/>
    </row>
    <row r="213" spans="1:10" ht="24.75" customHeight="1">
      <c r="A213" s="1" t="s">
        <v>367</v>
      </c>
      <c r="B213" s="2"/>
      <c r="C213" s="2"/>
      <c r="D213" s="2"/>
      <c r="E213" s="2"/>
      <c r="F213" s="2"/>
      <c r="G213" s="2"/>
      <c r="H213" s="2"/>
      <c r="I213" s="2"/>
      <c r="J213" s="2"/>
    </row>
    <row r="214" spans="1:9" ht="24.75" customHeight="1">
      <c r="A214" s="1" t="s">
        <v>173</v>
      </c>
      <c r="B214" s="2"/>
      <c r="C214" s="2"/>
      <c r="D214" s="2"/>
      <c r="E214" s="2"/>
      <c r="F214" s="2"/>
      <c r="G214" s="2"/>
      <c r="H214" s="2"/>
      <c r="I214" s="2"/>
    </row>
    <row r="215" spans="1:10" ht="25.5" customHeight="1">
      <c r="A215" s="1" t="s">
        <v>369</v>
      </c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25.5" customHeight="1">
      <c r="A216" s="1" t="s">
        <v>368</v>
      </c>
      <c r="B216" s="2"/>
      <c r="C216" s="2"/>
      <c r="D216" s="2"/>
      <c r="E216" s="2"/>
      <c r="F216" s="2"/>
      <c r="G216" s="2"/>
      <c r="H216" s="2"/>
      <c r="I216" s="2"/>
      <c r="J216" s="2"/>
    </row>
    <row r="217" s="15" customFormat="1" ht="24.75" customHeight="1">
      <c r="E217" s="31"/>
    </row>
    <row r="218" spans="3:5" s="15" customFormat="1" ht="24.75" customHeight="1">
      <c r="C218" s="15" t="s">
        <v>166</v>
      </c>
      <c r="E218" s="31"/>
    </row>
    <row r="219" spans="3:5" s="15" customFormat="1" ht="24.75" customHeight="1">
      <c r="C219" s="15" t="s">
        <v>165</v>
      </c>
      <c r="E219" s="31"/>
    </row>
    <row r="220" spans="1:10" s="15" customFormat="1" ht="24.75" customHeight="1">
      <c r="A220" s="86" t="s">
        <v>100</v>
      </c>
      <c r="B220" s="86"/>
      <c r="C220" s="86"/>
      <c r="D220" s="86"/>
      <c r="E220" s="86"/>
      <c r="F220" s="86"/>
      <c r="G220" s="86"/>
      <c r="H220" s="86"/>
      <c r="I220" s="86"/>
      <c r="J220" s="86"/>
    </row>
    <row r="221" spans="1:10" s="15" customFormat="1" ht="24.7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</row>
    <row r="222" spans="1:9" ht="24.75" customHeight="1">
      <c r="A222" s="1" t="s">
        <v>321</v>
      </c>
      <c r="B222" s="2"/>
      <c r="C222" s="2"/>
      <c r="D222" s="2"/>
      <c r="E222" s="2"/>
      <c r="F222" s="2"/>
      <c r="G222" s="2"/>
      <c r="H222" s="2"/>
      <c r="I222" s="2"/>
    </row>
    <row r="223" spans="1:10" ht="24.75" customHeight="1">
      <c r="A223" s="1" t="s">
        <v>371</v>
      </c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24.75" customHeight="1">
      <c r="A224" s="1" t="s">
        <v>370</v>
      </c>
      <c r="B224" s="2"/>
      <c r="C224" s="2"/>
      <c r="D224" s="2"/>
      <c r="E224" s="2"/>
      <c r="F224" s="2"/>
      <c r="G224" s="2"/>
      <c r="H224" s="2"/>
      <c r="I224" s="2"/>
      <c r="J224" s="2"/>
    </row>
    <row r="225" spans="1:9" ht="24.75" customHeight="1">
      <c r="A225" s="1" t="s">
        <v>322</v>
      </c>
      <c r="B225" s="2"/>
      <c r="C225" s="2"/>
      <c r="D225" s="2"/>
      <c r="E225" s="2"/>
      <c r="F225" s="2"/>
      <c r="G225" s="2"/>
      <c r="H225" s="2"/>
      <c r="I225" s="2"/>
    </row>
    <row r="226" spans="1:9" ht="24.75" customHeight="1">
      <c r="A226" s="1" t="s">
        <v>323</v>
      </c>
      <c r="B226" s="2"/>
      <c r="C226" s="2"/>
      <c r="D226" s="2"/>
      <c r="E226" s="2"/>
      <c r="F226" s="2"/>
      <c r="G226" s="2"/>
      <c r="H226" s="2"/>
      <c r="I226" s="2"/>
    </row>
    <row r="227" spans="1:9" ht="24.75" customHeight="1">
      <c r="A227" s="1" t="s">
        <v>324</v>
      </c>
      <c r="B227" s="2"/>
      <c r="C227" s="2"/>
      <c r="D227" s="2"/>
      <c r="E227" s="2"/>
      <c r="F227" s="2"/>
      <c r="G227" s="2"/>
      <c r="H227" s="2"/>
      <c r="I227" s="2"/>
    </row>
    <row r="228" spans="1:10" ht="24.75" customHeight="1">
      <c r="A228" s="1" t="s">
        <v>325</v>
      </c>
      <c r="B228" s="2"/>
      <c r="C228" s="2"/>
      <c r="D228" s="2"/>
      <c r="E228" s="2"/>
      <c r="F228" s="2"/>
      <c r="G228" s="2"/>
      <c r="H228" s="2"/>
      <c r="I228" s="2"/>
      <c r="J228" s="17"/>
    </row>
    <row r="229" spans="1:9" ht="24.75" customHeight="1">
      <c r="A229" s="1" t="s">
        <v>373</v>
      </c>
      <c r="B229" s="2"/>
      <c r="C229" s="2"/>
      <c r="D229" s="2"/>
      <c r="E229" s="2"/>
      <c r="F229" s="2"/>
      <c r="G229" s="2"/>
      <c r="H229" s="2"/>
      <c r="I229" s="2"/>
    </row>
    <row r="230" spans="1:9" ht="24.75" customHeight="1">
      <c r="A230" s="1" t="s">
        <v>372</v>
      </c>
      <c r="B230" s="2"/>
      <c r="C230" s="2"/>
      <c r="D230" s="2"/>
      <c r="E230" s="2"/>
      <c r="F230" s="2"/>
      <c r="G230" s="2"/>
      <c r="H230" s="2"/>
      <c r="I230" s="2"/>
    </row>
    <row r="231" spans="1:9" ht="24.75" customHeight="1">
      <c r="A231" s="1" t="s">
        <v>375</v>
      </c>
      <c r="B231" s="2"/>
      <c r="C231" s="2"/>
      <c r="D231" s="2"/>
      <c r="E231" s="2"/>
      <c r="F231" s="2"/>
      <c r="G231" s="2"/>
      <c r="H231" s="2"/>
      <c r="I231" s="2"/>
    </row>
    <row r="232" spans="1:9" ht="24.75" customHeight="1">
      <c r="A232" s="1" t="s">
        <v>374</v>
      </c>
      <c r="B232" s="2"/>
      <c r="C232" s="2"/>
      <c r="D232" s="2"/>
      <c r="E232" s="2"/>
      <c r="F232" s="2"/>
      <c r="G232" s="2"/>
      <c r="H232" s="2"/>
      <c r="I232" s="2"/>
    </row>
    <row r="233" spans="1:9" ht="24.75" customHeight="1">
      <c r="A233" s="1"/>
      <c r="B233" s="2" t="s">
        <v>253</v>
      </c>
      <c r="C233" s="2"/>
      <c r="D233" s="2"/>
      <c r="E233" s="2"/>
      <c r="F233" s="2"/>
      <c r="G233" s="2" t="s">
        <v>257</v>
      </c>
      <c r="H233" s="2"/>
      <c r="I233" s="2"/>
    </row>
    <row r="234" spans="1:9" ht="24.75" customHeight="1">
      <c r="A234" s="1"/>
      <c r="B234" s="2" t="s">
        <v>254</v>
      </c>
      <c r="C234" s="2"/>
      <c r="D234" s="2"/>
      <c r="E234" s="2"/>
      <c r="F234" s="2"/>
      <c r="G234" s="2" t="s">
        <v>258</v>
      </c>
      <c r="H234" s="2"/>
      <c r="I234" s="2"/>
    </row>
    <row r="235" spans="1:9" ht="24.75" customHeight="1">
      <c r="A235" s="1"/>
      <c r="B235" s="2" t="s">
        <v>255</v>
      </c>
      <c r="C235" s="2"/>
      <c r="D235" s="2"/>
      <c r="E235" s="2"/>
      <c r="F235" s="2"/>
      <c r="G235" s="2" t="s">
        <v>258</v>
      </c>
      <c r="H235" s="2"/>
      <c r="I235" s="2"/>
    </row>
    <row r="236" spans="1:10" ht="24.75" customHeight="1">
      <c r="A236" s="1"/>
      <c r="B236" s="2" t="s">
        <v>256</v>
      </c>
      <c r="C236" s="2"/>
      <c r="D236" s="2"/>
      <c r="E236" s="2"/>
      <c r="F236" s="2"/>
      <c r="G236" s="2" t="s">
        <v>258</v>
      </c>
      <c r="H236" s="2"/>
      <c r="I236" s="2"/>
      <c r="J236" s="17"/>
    </row>
    <row r="237" spans="1:9" ht="24.75" customHeight="1">
      <c r="A237" s="1" t="s">
        <v>376</v>
      </c>
      <c r="B237" s="2"/>
      <c r="C237" s="2"/>
      <c r="D237" s="2"/>
      <c r="E237" s="2"/>
      <c r="F237" s="2"/>
      <c r="G237" s="2"/>
      <c r="H237" s="2"/>
      <c r="I237" s="2"/>
    </row>
    <row r="238" spans="1:9" ht="24.75" customHeight="1">
      <c r="A238" s="1" t="s">
        <v>377</v>
      </c>
      <c r="B238" s="2"/>
      <c r="C238" s="2"/>
      <c r="D238" s="2"/>
      <c r="E238" s="2"/>
      <c r="F238" s="2"/>
      <c r="G238" s="2"/>
      <c r="H238" s="2"/>
      <c r="I238" s="2"/>
    </row>
    <row r="239" spans="1:9" ht="24.75" customHeight="1">
      <c r="A239" s="1" t="s">
        <v>306</v>
      </c>
      <c r="B239" s="2"/>
      <c r="C239" s="2"/>
      <c r="D239" s="2"/>
      <c r="E239" s="2"/>
      <c r="F239" s="2"/>
      <c r="G239" s="2"/>
      <c r="H239" s="2"/>
      <c r="I239" s="2"/>
    </row>
    <row r="240" spans="1:10" ht="24.75" customHeight="1">
      <c r="A240" s="1" t="s">
        <v>326</v>
      </c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24.75" customHeight="1">
      <c r="A241" s="1" t="s">
        <v>378</v>
      </c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24.75" customHeight="1">
      <c r="A242" s="1" t="s">
        <v>379</v>
      </c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24.75" customHeight="1">
      <c r="A243" s="1" t="s">
        <v>380</v>
      </c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24.75" customHeight="1">
      <c r="A244" s="1" t="s">
        <v>381</v>
      </c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24.75" customHeight="1">
      <c r="A245" s="1" t="s">
        <v>260</v>
      </c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24.75" customHeight="1">
      <c r="A246" s="1" t="s">
        <v>382</v>
      </c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24.75" customHeight="1">
      <c r="A247" s="1" t="s">
        <v>259</v>
      </c>
      <c r="B247" s="2"/>
      <c r="C247" s="2"/>
      <c r="D247" s="2"/>
      <c r="E247" s="2"/>
      <c r="F247" s="2"/>
      <c r="G247" s="2"/>
      <c r="H247" s="2"/>
      <c r="I247" s="2"/>
      <c r="J247" s="2"/>
    </row>
    <row r="248" spans="1:9" ht="24.75" customHeight="1">
      <c r="A248" s="1"/>
      <c r="B248" s="2"/>
      <c r="C248" s="2"/>
      <c r="D248" s="2"/>
      <c r="E248" s="2"/>
      <c r="F248" s="2"/>
      <c r="G248" s="2"/>
      <c r="H248" s="2"/>
      <c r="I248" s="2"/>
    </row>
    <row r="249" spans="3:5" s="15" customFormat="1" ht="24.75" customHeight="1">
      <c r="C249" s="15" t="s">
        <v>166</v>
      </c>
      <c r="E249" s="31"/>
    </row>
    <row r="250" spans="3:5" s="15" customFormat="1" ht="24.75" customHeight="1">
      <c r="C250" s="15" t="s">
        <v>165</v>
      </c>
      <c r="E250" s="31"/>
    </row>
    <row r="251" spans="1:10" s="15" customFormat="1" ht="24.75" customHeight="1">
      <c r="A251" s="86" t="s">
        <v>102</v>
      </c>
      <c r="B251" s="86"/>
      <c r="C251" s="86"/>
      <c r="D251" s="86"/>
      <c r="E251" s="86"/>
      <c r="F251" s="86"/>
      <c r="G251" s="86"/>
      <c r="H251" s="86"/>
      <c r="I251" s="86"/>
      <c r="J251" s="86"/>
    </row>
    <row r="252" s="15" customFormat="1" ht="24.75" customHeight="1">
      <c r="E252" s="31"/>
    </row>
    <row r="253" spans="1:10" ht="24.75" customHeight="1">
      <c r="A253" s="1" t="s">
        <v>327</v>
      </c>
      <c r="B253" s="2"/>
      <c r="C253" s="2"/>
      <c r="D253" s="2"/>
      <c r="E253" s="2"/>
      <c r="F253" s="2"/>
      <c r="G253" s="2"/>
      <c r="H253" s="2"/>
      <c r="I253" s="2"/>
      <c r="J253" s="16"/>
    </row>
    <row r="254" spans="1:10" ht="24.75" customHeight="1">
      <c r="A254" s="1" t="s">
        <v>329</v>
      </c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24.75" customHeight="1">
      <c r="A255" s="1" t="s">
        <v>328</v>
      </c>
      <c r="B255" s="2"/>
      <c r="C255" s="2"/>
      <c r="D255" s="2"/>
      <c r="E255" s="2"/>
      <c r="F255" s="2"/>
      <c r="G255" s="2"/>
      <c r="H255" s="2"/>
      <c r="I255" s="2"/>
      <c r="J255" s="16"/>
    </row>
    <row r="256" spans="1:10" ht="24.75" customHeight="1">
      <c r="A256" s="77" t="s">
        <v>383</v>
      </c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24.75" customHeight="1">
      <c r="A257" s="77" t="s">
        <v>384</v>
      </c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24.75" customHeight="1">
      <c r="A258" s="1" t="s">
        <v>330</v>
      </c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23.25">
      <c r="A259" s="1"/>
      <c r="B259" s="2"/>
      <c r="C259" s="2"/>
      <c r="D259" s="2"/>
      <c r="E259" s="2"/>
      <c r="F259" s="37" t="s">
        <v>219</v>
      </c>
      <c r="G259" s="2"/>
      <c r="H259" s="88" t="s">
        <v>218</v>
      </c>
      <c r="I259" s="88"/>
      <c r="J259" s="88"/>
    </row>
    <row r="260" spans="1:10" ht="23.25">
      <c r="A260" s="2"/>
      <c r="B260" s="2"/>
      <c r="C260" s="2"/>
      <c r="D260" s="2"/>
      <c r="E260" s="2"/>
      <c r="F260" s="51" t="s">
        <v>182</v>
      </c>
      <c r="G260" s="2"/>
      <c r="H260" s="51" t="s">
        <v>182</v>
      </c>
      <c r="I260" s="6" t="s">
        <v>101</v>
      </c>
      <c r="J260" s="51" t="s">
        <v>167</v>
      </c>
    </row>
    <row r="261" spans="1:10" ht="23.25">
      <c r="A261" s="2"/>
      <c r="B261" s="1" t="s">
        <v>96</v>
      </c>
      <c r="C261" s="2"/>
      <c r="D261" s="2"/>
      <c r="E261" s="2"/>
      <c r="F261" s="2">
        <v>40000</v>
      </c>
      <c r="G261" s="2"/>
      <c r="H261" s="2">
        <v>20000</v>
      </c>
      <c r="I261" s="2"/>
      <c r="J261" s="2">
        <v>20000</v>
      </c>
    </row>
    <row r="262" spans="1:10" ht="23.25">
      <c r="A262" s="2"/>
      <c r="B262" s="1" t="s">
        <v>97</v>
      </c>
      <c r="C262" s="2"/>
      <c r="D262" s="2"/>
      <c r="E262" s="2"/>
      <c r="F262" s="2">
        <v>113023.29</v>
      </c>
      <c r="G262" s="2"/>
      <c r="H262" s="2">
        <v>79805.35</v>
      </c>
      <c r="I262" s="2"/>
      <c r="J262" s="2">
        <v>56778.55</v>
      </c>
    </row>
    <row r="263" spans="1:10" ht="23.25">
      <c r="A263" s="2"/>
      <c r="B263" s="1" t="s">
        <v>98</v>
      </c>
      <c r="C263" s="2"/>
      <c r="D263" s="2"/>
      <c r="E263" s="2"/>
      <c r="F263" s="2">
        <v>98478.42</v>
      </c>
      <c r="G263" s="2"/>
      <c r="H263" s="2">
        <v>98478.42</v>
      </c>
      <c r="I263" s="2"/>
      <c r="J263" s="2">
        <v>96130.87</v>
      </c>
    </row>
    <row r="264" spans="1:10" ht="23.25">
      <c r="A264" s="2"/>
      <c r="B264" s="1" t="s">
        <v>106</v>
      </c>
      <c r="C264" s="2"/>
      <c r="D264" s="2"/>
      <c r="E264" s="2"/>
      <c r="F264" s="2">
        <v>14915816.45</v>
      </c>
      <c r="G264" s="2"/>
      <c r="H264" s="2">
        <v>7677133.05</v>
      </c>
      <c r="I264" s="2"/>
      <c r="J264" s="2">
        <v>25759204.11</v>
      </c>
    </row>
    <row r="265" spans="1:10" ht="23.25">
      <c r="A265" s="2"/>
      <c r="B265" s="1" t="s">
        <v>261</v>
      </c>
      <c r="C265" s="2"/>
      <c r="D265" s="2"/>
      <c r="E265" s="2"/>
      <c r="F265" s="2">
        <v>20381522</v>
      </c>
      <c r="G265" s="2"/>
      <c r="H265" s="2">
        <v>8154719</v>
      </c>
      <c r="I265" s="2"/>
      <c r="J265" s="2">
        <v>6217039</v>
      </c>
    </row>
    <row r="266" spans="1:10" ht="24" thickBot="1">
      <c r="A266" s="2"/>
      <c r="B266" s="2"/>
      <c r="C266" s="1" t="s">
        <v>95</v>
      </c>
      <c r="D266" s="1"/>
      <c r="E266" s="2"/>
      <c r="F266" s="10">
        <f>SUM(F261:F265)</f>
        <v>35548840.16</v>
      </c>
      <c r="G266" s="2"/>
      <c r="H266" s="10">
        <f>SUM(H261:H265)</f>
        <v>16030135.82</v>
      </c>
      <c r="I266" s="2"/>
      <c r="J266" s="10">
        <f>SUM(J261:J265)</f>
        <v>32149152.53</v>
      </c>
    </row>
    <row r="267" spans="1:10" ht="24" customHeight="1" thickTop="1">
      <c r="A267" s="2" t="s">
        <v>239</v>
      </c>
      <c r="B267" s="2"/>
      <c r="C267" s="1"/>
      <c r="D267" s="1"/>
      <c r="E267" s="2"/>
      <c r="F267" s="2"/>
      <c r="G267" s="2"/>
      <c r="H267" s="2"/>
      <c r="I267" s="2"/>
      <c r="J267" s="12"/>
    </row>
    <row r="268" spans="1:10" ht="24.75" customHeight="1">
      <c r="A268" s="2" t="s">
        <v>385</v>
      </c>
      <c r="B268" s="2"/>
      <c r="C268" s="1"/>
      <c r="D268" s="1"/>
      <c r="E268" s="2"/>
      <c r="F268" s="2"/>
      <c r="G268" s="2"/>
      <c r="H268" s="2"/>
      <c r="I268" s="2"/>
      <c r="J268" s="12"/>
    </row>
    <row r="269" spans="1:10" ht="24.75" customHeight="1">
      <c r="A269" s="2" t="s">
        <v>331</v>
      </c>
      <c r="B269" s="2"/>
      <c r="C269" s="1"/>
      <c r="D269" s="1"/>
      <c r="E269" s="2"/>
      <c r="F269" s="2"/>
      <c r="G269" s="2"/>
      <c r="H269" s="2"/>
      <c r="I269" s="2"/>
      <c r="J269" s="12"/>
    </row>
    <row r="270" spans="1:10" ht="24.75" customHeight="1">
      <c r="A270" s="2"/>
      <c r="B270" s="2"/>
      <c r="C270" s="1"/>
      <c r="D270" s="1"/>
      <c r="E270" s="2"/>
      <c r="F270" s="37" t="s">
        <v>219</v>
      </c>
      <c r="G270" s="2"/>
      <c r="H270" s="88" t="s">
        <v>218</v>
      </c>
      <c r="I270" s="88"/>
      <c r="J270" s="88"/>
    </row>
    <row r="271" spans="1:10" ht="24.75" customHeight="1">
      <c r="A271" s="2"/>
      <c r="B271" s="2"/>
      <c r="C271" s="1"/>
      <c r="D271" s="1"/>
      <c r="E271" s="2"/>
      <c r="F271" s="51" t="s">
        <v>182</v>
      </c>
      <c r="G271" s="2"/>
      <c r="H271" s="51" t="s">
        <v>182</v>
      </c>
      <c r="I271" s="6" t="s">
        <v>101</v>
      </c>
      <c r="J271" s="51" t="s">
        <v>167</v>
      </c>
    </row>
    <row r="272" spans="1:10" ht="24.75" customHeight="1">
      <c r="A272" s="2"/>
      <c r="B272" s="2" t="s">
        <v>107</v>
      </c>
      <c r="C272" s="1"/>
      <c r="D272" s="1"/>
      <c r="E272" s="2"/>
      <c r="F272" s="2">
        <v>0</v>
      </c>
      <c r="G272" s="2"/>
      <c r="H272" s="12">
        <v>928070.21</v>
      </c>
      <c r="I272" s="2"/>
      <c r="J272" s="12">
        <v>413342.41</v>
      </c>
    </row>
    <row r="273" spans="1:10" ht="24.75" customHeight="1">
      <c r="A273" s="2"/>
      <c r="B273" s="2" t="s">
        <v>108</v>
      </c>
      <c r="C273" s="1"/>
      <c r="D273" s="1"/>
      <c r="E273" s="2"/>
      <c r="F273" s="2">
        <v>594382869</v>
      </c>
      <c r="G273" s="2"/>
      <c r="H273" s="12">
        <v>266136926</v>
      </c>
      <c r="I273" s="2"/>
      <c r="J273" s="12">
        <v>258782304</v>
      </c>
    </row>
    <row r="274" spans="1:10" ht="24.75" customHeight="1">
      <c r="A274" s="2"/>
      <c r="B274" s="2" t="s">
        <v>220</v>
      </c>
      <c r="C274" s="1"/>
      <c r="D274" s="1"/>
      <c r="E274" s="2"/>
      <c r="F274" s="2"/>
      <c r="G274" s="2"/>
      <c r="H274" s="12"/>
      <c r="I274" s="2"/>
      <c r="J274" s="12"/>
    </row>
    <row r="275" spans="1:10" ht="24.75" customHeight="1">
      <c r="A275" s="2"/>
      <c r="B275" s="2" t="s">
        <v>221</v>
      </c>
      <c r="C275" s="1"/>
      <c r="D275" s="1"/>
      <c r="E275" s="2"/>
      <c r="F275" s="2">
        <v>560809</v>
      </c>
      <c r="G275" s="2"/>
      <c r="H275" s="12">
        <v>553826</v>
      </c>
      <c r="I275" s="2"/>
      <c r="J275" s="12">
        <v>682998</v>
      </c>
    </row>
    <row r="276" spans="1:10" ht="24.75" customHeight="1">
      <c r="A276" s="2"/>
      <c r="B276" s="2" t="s">
        <v>109</v>
      </c>
      <c r="C276" s="1"/>
      <c r="D276" s="1"/>
      <c r="E276" s="2"/>
      <c r="F276" s="7">
        <v>-53296667.12</v>
      </c>
      <c r="G276" s="2"/>
      <c r="H276" s="9">
        <v>-23611596.54</v>
      </c>
      <c r="I276" s="2"/>
      <c r="J276" s="9">
        <v>-22381921.55</v>
      </c>
    </row>
    <row r="277" spans="1:10" ht="24.75" customHeight="1">
      <c r="A277" s="2"/>
      <c r="B277" s="2"/>
      <c r="C277" s="1" t="s">
        <v>95</v>
      </c>
      <c r="D277" s="1"/>
      <c r="E277" s="2"/>
      <c r="F277" s="12">
        <f>SUM(F272:F276)</f>
        <v>541647010.88</v>
      </c>
      <c r="G277" s="2"/>
      <c r="H277" s="12">
        <f>SUM(H272:H276)</f>
        <v>244007225.67000002</v>
      </c>
      <c r="I277" s="2"/>
      <c r="J277" s="12">
        <f>SUM(J272:J276)</f>
        <v>237496722.85999998</v>
      </c>
    </row>
    <row r="278" spans="1:10" ht="24.75" customHeight="1">
      <c r="A278" s="2"/>
      <c r="B278" s="2" t="s">
        <v>110</v>
      </c>
      <c r="C278" s="1"/>
      <c r="D278" s="1"/>
      <c r="E278" s="2"/>
      <c r="F278" s="2">
        <v>-45095202.47</v>
      </c>
      <c r="G278" s="2"/>
      <c r="H278" s="12">
        <v>-23285257.95</v>
      </c>
      <c r="I278" s="2"/>
      <c r="J278" s="12">
        <v>-100292806.5</v>
      </c>
    </row>
    <row r="279" spans="1:10" ht="24.75" customHeight="1" thickBot="1">
      <c r="A279" s="2"/>
      <c r="B279" s="2" t="s">
        <v>111</v>
      </c>
      <c r="C279" s="1"/>
      <c r="D279" s="1"/>
      <c r="E279" s="2"/>
      <c r="F279" s="8">
        <f>SUM(F277:F278)</f>
        <v>496551808.40999997</v>
      </c>
      <c r="G279" s="2"/>
      <c r="H279" s="8">
        <f>SUM(H277:H278)</f>
        <v>220721967.72000003</v>
      </c>
      <c r="I279" s="2"/>
      <c r="J279" s="8">
        <f>SUM(J277:J278)</f>
        <v>137203916.35999998</v>
      </c>
    </row>
    <row r="280" spans="1:10" ht="24" thickTop="1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3:5" s="15" customFormat="1" ht="23.25">
      <c r="C281" s="15" t="s">
        <v>166</v>
      </c>
      <c r="E281" s="31"/>
    </row>
    <row r="282" spans="3:5" s="15" customFormat="1" ht="23.25">
      <c r="C282" s="15" t="s">
        <v>165</v>
      </c>
      <c r="E282" s="31"/>
    </row>
    <row r="283" spans="1:10" s="15" customFormat="1" ht="27" customHeight="1">
      <c r="A283" s="86" t="s">
        <v>148</v>
      </c>
      <c r="B283" s="86"/>
      <c r="C283" s="86"/>
      <c r="D283" s="86"/>
      <c r="E283" s="86"/>
      <c r="F283" s="86"/>
      <c r="G283" s="86"/>
      <c r="H283" s="86"/>
      <c r="I283" s="86"/>
      <c r="J283" s="86"/>
    </row>
    <row r="284" spans="1:10" ht="27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27" customHeight="1">
      <c r="A285" s="2" t="s">
        <v>332</v>
      </c>
      <c r="B285" s="2"/>
      <c r="C285" s="1"/>
      <c r="D285" s="1"/>
      <c r="E285" s="2"/>
      <c r="F285" s="2"/>
      <c r="G285" s="2"/>
      <c r="H285" s="2"/>
      <c r="I285" s="2"/>
      <c r="J285" s="12"/>
    </row>
    <row r="286" spans="1:10" ht="27" customHeight="1">
      <c r="A286" s="2" t="s">
        <v>262</v>
      </c>
      <c r="B286" s="2"/>
      <c r="C286" s="1"/>
      <c r="D286" s="1"/>
      <c r="E286" s="2"/>
      <c r="F286" s="2"/>
      <c r="G286" s="2"/>
      <c r="H286" s="2"/>
      <c r="I286" s="2"/>
      <c r="J286" s="12"/>
    </row>
    <row r="287" spans="1:10" ht="27" customHeight="1">
      <c r="A287" s="1" t="s">
        <v>333</v>
      </c>
      <c r="B287" s="2"/>
      <c r="C287" s="2"/>
      <c r="D287" s="2"/>
      <c r="E287" s="2"/>
      <c r="F287" s="2"/>
      <c r="G287" s="2"/>
      <c r="H287" s="2"/>
      <c r="I287" s="2"/>
      <c r="J287" s="11"/>
    </row>
    <row r="288" spans="1:10" ht="27" customHeight="1">
      <c r="A288" s="1" t="s">
        <v>266</v>
      </c>
      <c r="H288" s="33"/>
      <c r="I288" s="33"/>
      <c r="J288" s="33"/>
    </row>
    <row r="289" spans="1:10" ht="27" customHeight="1">
      <c r="A289" s="1" t="s">
        <v>263</v>
      </c>
      <c r="H289" s="33"/>
      <c r="I289" s="33"/>
      <c r="J289" s="33"/>
    </row>
    <row r="290" spans="1:10" ht="27" customHeight="1">
      <c r="A290" s="1" t="s">
        <v>265</v>
      </c>
      <c r="H290" s="33"/>
      <c r="I290" s="33"/>
      <c r="J290" s="33"/>
    </row>
    <row r="291" spans="1:10" ht="27" customHeight="1">
      <c r="A291" s="1" t="s">
        <v>264</v>
      </c>
      <c r="H291" s="33"/>
      <c r="I291" s="33"/>
      <c r="J291" s="33"/>
    </row>
    <row r="292" spans="1:10" ht="27" customHeight="1">
      <c r="A292" s="1" t="s">
        <v>268</v>
      </c>
      <c r="H292" s="33"/>
      <c r="I292" s="33"/>
      <c r="J292" s="33"/>
    </row>
    <row r="293" spans="1:10" ht="27" customHeight="1">
      <c r="A293" s="1" t="s">
        <v>269</v>
      </c>
      <c r="H293" s="33"/>
      <c r="I293" s="33"/>
      <c r="J293" s="33"/>
    </row>
    <row r="294" spans="1:10" ht="27" customHeight="1">
      <c r="A294" s="1" t="s">
        <v>334</v>
      </c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27" customHeight="1">
      <c r="A295" s="1"/>
      <c r="B295" s="2"/>
      <c r="C295" s="2"/>
      <c r="D295" s="2"/>
      <c r="E295" s="2"/>
      <c r="F295" s="37" t="s">
        <v>219</v>
      </c>
      <c r="G295" s="2"/>
      <c r="H295" s="88" t="s">
        <v>218</v>
      </c>
      <c r="I295" s="88"/>
      <c r="J295" s="88"/>
    </row>
    <row r="296" spans="1:10" ht="27" customHeight="1">
      <c r="A296" s="2"/>
      <c r="B296" s="2"/>
      <c r="C296" s="2"/>
      <c r="D296" s="2"/>
      <c r="E296" s="2"/>
      <c r="F296" s="51" t="s">
        <v>182</v>
      </c>
      <c r="G296" s="2"/>
      <c r="H296" s="51" t="s">
        <v>182</v>
      </c>
      <c r="I296" s="6" t="s">
        <v>101</v>
      </c>
      <c r="J296" s="51" t="s">
        <v>167</v>
      </c>
    </row>
    <row r="297" spans="1:10" ht="27" customHeight="1">
      <c r="A297" s="1"/>
      <c r="B297" s="2" t="s">
        <v>112</v>
      </c>
      <c r="C297" s="2"/>
      <c r="D297" s="2"/>
      <c r="E297" s="2"/>
      <c r="F297" s="2">
        <v>51356168.85</v>
      </c>
      <c r="G297" s="2"/>
      <c r="H297" s="4">
        <v>21543597.43</v>
      </c>
      <c r="I297" s="2"/>
      <c r="J297" s="4">
        <v>14684628.09</v>
      </c>
    </row>
    <row r="298" spans="1:10" ht="27" customHeight="1">
      <c r="A298" s="2"/>
      <c r="B298" s="1" t="s">
        <v>386</v>
      </c>
      <c r="C298" s="2"/>
      <c r="D298" s="2"/>
      <c r="E298" s="2"/>
      <c r="F298" s="2">
        <v>-2565545.58</v>
      </c>
      <c r="G298" s="2"/>
      <c r="H298" s="11">
        <v>-1075400.35</v>
      </c>
      <c r="I298" s="2"/>
      <c r="J298" s="11">
        <v>-723672.59</v>
      </c>
    </row>
    <row r="299" spans="1:10" ht="27" customHeight="1" thickBot="1">
      <c r="A299" s="2"/>
      <c r="B299" s="1" t="s">
        <v>124</v>
      </c>
      <c r="C299" s="2"/>
      <c r="D299" s="2"/>
      <c r="E299" s="2"/>
      <c r="F299" s="10">
        <f>SUM(F297:F298)</f>
        <v>48790623.27</v>
      </c>
      <c r="G299" s="2"/>
      <c r="H299" s="10">
        <f>SUM(H297:H298)</f>
        <v>20468197.08</v>
      </c>
      <c r="I299" s="2"/>
      <c r="J299" s="10">
        <f>SUM(J297:J298)</f>
        <v>13960955.5</v>
      </c>
    </row>
    <row r="300" spans="1:10" ht="27" customHeight="1" thickTop="1">
      <c r="A300" s="2" t="s">
        <v>335</v>
      </c>
      <c r="B300" s="1"/>
      <c r="C300" s="2"/>
      <c r="D300" s="2"/>
      <c r="E300" s="2"/>
      <c r="F300" s="2"/>
      <c r="G300" s="2"/>
      <c r="H300" s="4"/>
      <c r="I300" s="2"/>
      <c r="J300" s="2"/>
    </row>
    <row r="301" spans="1:10" ht="27" customHeight="1">
      <c r="A301" s="2"/>
      <c r="B301" s="1"/>
      <c r="C301" s="2"/>
      <c r="D301" s="2"/>
      <c r="E301" s="2"/>
      <c r="F301" s="37" t="s">
        <v>219</v>
      </c>
      <c r="G301" s="2"/>
      <c r="H301" s="88" t="s">
        <v>218</v>
      </c>
      <c r="I301" s="88"/>
      <c r="J301" s="88"/>
    </row>
    <row r="302" spans="1:10" ht="27" customHeight="1">
      <c r="A302" s="1"/>
      <c r="B302" s="2"/>
      <c r="C302" s="2"/>
      <c r="D302" s="2"/>
      <c r="E302" s="2"/>
      <c r="F302" s="51" t="s">
        <v>182</v>
      </c>
      <c r="G302" s="2"/>
      <c r="H302" s="51" t="s">
        <v>182</v>
      </c>
      <c r="I302" s="6" t="s">
        <v>101</v>
      </c>
      <c r="J302" s="51" t="s">
        <v>167</v>
      </c>
    </row>
    <row r="303" spans="1:10" ht="27" customHeight="1">
      <c r="A303" s="1"/>
      <c r="B303" s="2" t="s">
        <v>113</v>
      </c>
      <c r="C303" s="2"/>
      <c r="D303" s="2"/>
      <c r="E303" s="2"/>
      <c r="F303" s="2">
        <v>120140156.89</v>
      </c>
      <c r="G303" s="2"/>
      <c r="H303" s="2">
        <v>79231665.61</v>
      </c>
      <c r="I303" s="2"/>
      <c r="J303" s="2">
        <v>84924521.55</v>
      </c>
    </row>
    <row r="304" spans="1:10" ht="27" customHeight="1">
      <c r="A304" s="1"/>
      <c r="B304" s="2" t="s">
        <v>110</v>
      </c>
      <c r="C304" s="2"/>
      <c r="D304" s="2"/>
      <c r="E304" s="2"/>
      <c r="F304" s="2">
        <v>-72024330</v>
      </c>
      <c r="G304" s="2"/>
      <c r="H304" s="2">
        <v>-46228809</v>
      </c>
      <c r="I304" s="2"/>
      <c r="J304" s="2">
        <v>-50437541.25</v>
      </c>
    </row>
    <row r="305" spans="1:10" ht="27" customHeight="1" thickBot="1">
      <c r="A305" s="1"/>
      <c r="B305" s="2" t="s">
        <v>222</v>
      </c>
      <c r="C305" s="2"/>
      <c r="D305" s="2"/>
      <c r="E305" s="2"/>
      <c r="F305" s="10">
        <f>SUM(F303:F304)</f>
        <v>48115826.89</v>
      </c>
      <c r="G305" s="2"/>
      <c r="H305" s="10">
        <f>SUM(H303:H304)</f>
        <v>33002856.61</v>
      </c>
      <c r="I305" s="2"/>
      <c r="J305" s="10">
        <f>SUM(J303:J304)</f>
        <v>34486980.3</v>
      </c>
    </row>
    <row r="306" spans="1:10" ht="27" customHeight="1" thickTop="1">
      <c r="A306" s="1"/>
      <c r="B306" s="2"/>
      <c r="C306" s="2"/>
      <c r="D306" s="2"/>
      <c r="E306" s="2"/>
      <c r="F306" s="11"/>
      <c r="G306" s="2"/>
      <c r="H306" s="11"/>
      <c r="I306" s="2"/>
      <c r="J306" s="11"/>
    </row>
    <row r="307" spans="1:10" ht="27" customHeight="1">
      <c r="A307" s="1"/>
      <c r="B307" s="2"/>
      <c r="C307" s="2"/>
      <c r="D307" s="2"/>
      <c r="E307" s="2"/>
      <c r="F307" s="11"/>
      <c r="G307" s="2"/>
      <c r="H307" s="11"/>
      <c r="I307" s="2"/>
      <c r="J307" s="11"/>
    </row>
    <row r="308" spans="3:5" s="15" customFormat="1" ht="27" customHeight="1">
      <c r="C308" s="15" t="s">
        <v>166</v>
      </c>
      <c r="E308" s="31"/>
    </row>
    <row r="309" spans="3:5" s="15" customFormat="1" ht="27" customHeight="1">
      <c r="C309" s="15" t="s">
        <v>165</v>
      </c>
      <c r="E309" s="31"/>
    </row>
    <row r="310" spans="1:10" ht="27" customHeight="1">
      <c r="A310" s="1"/>
      <c r="B310" s="2"/>
      <c r="C310" s="2"/>
      <c r="D310" s="2"/>
      <c r="E310" s="2"/>
      <c r="F310" s="11"/>
      <c r="G310" s="2"/>
      <c r="H310" s="11"/>
      <c r="I310" s="2"/>
      <c r="J310" s="11"/>
    </row>
    <row r="311" spans="1:10" ht="27.75" customHeight="1">
      <c r="A311" s="87" t="s">
        <v>393</v>
      </c>
      <c r="B311" s="87"/>
      <c r="C311" s="87"/>
      <c r="D311" s="87"/>
      <c r="E311" s="87"/>
      <c r="F311" s="87"/>
      <c r="G311" s="87"/>
      <c r="H311" s="87"/>
      <c r="I311" s="87"/>
      <c r="J311" s="87"/>
    </row>
    <row r="312" spans="1:10" ht="27.75" customHeight="1">
      <c r="A312" s="1"/>
      <c r="B312" s="2"/>
      <c r="C312" s="2"/>
      <c r="D312" s="2"/>
      <c r="E312" s="2"/>
      <c r="F312" s="11"/>
      <c r="G312" s="2"/>
      <c r="H312" s="11"/>
      <c r="I312" s="2"/>
      <c r="J312" s="11"/>
    </row>
    <row r="313" spans="1:10" ht="27.75" customHeight="1">
      <c r="A313" s="77"/>
      <c r="B313" s="80"/>
      <c r="C313" s="78"/>
      <c r="D313" s="78"/>
      <c r="E313" s="78"/>
      <c r="F313" s="37" t="s">
        <v>219</v>
      </c>
      <c r="G313" s="2"/>
      <c r="H313" s="37"/>
      <c r="I313" s="37" t="s">
        <v>218</v>
      </c>
      <c r="J313" s="37"/>
    </row>
    <row r="314" spans="1:10" ht="27.75" customHeight="1">
      <c r="A314" s="77"/>
      <c r="B314" s="80"/>
      <c r="C314" s="78"/>
      <c r="D314" s="78"/>
      <c r="E314" s="78"/>
      <c r="F314" s="51" t="s">
        <v>182</v>
      </c>
      <c r="G314" s="2"/>
      <c r="H314" s="51" t="s">
        <v>182</v>
      </c>
      <c r="I314" s="6" t="s">
        <v>101</v>
      </c>
      <c r="J314" s="51" t="s">
        <v>167</v>
      </c>
    </row>
    <row r="315" spans="1:10" ht="27.75" customHeight="1">
      <c r="A315" s="77"/>
      <c r="B315" s="78" t="s">
        <v>389</v>
      </c>
      <c r="C315" s="30"/>
      <c r="D315" s="78"/>
      <c r="E315" s="78"/>
      <c r="F315" s="82">
        <v>88733396.25</v>
      </c>
      <c r="G315" s="77"/>
      <c r="H315" s="83">
        <v>50437541.25</v>
      </c>
      <c r="I315" s="77"/>
      <c r="J315" s="79">
        <v>115580239.25</v>
      </c>
    </row>
    <row r="316" spans="1:10" s="15" customFormat="1" ht="27.75" customHeight="1">
      <c r="A316" s="77"/>
      <c r="B316" s="78" t="s">
        <v>390</v>
      </c>
      <c r="C316" s="30"/>
      <c r="D316" s="78"/>
      <c r="E316" s="78"/>
      <c r="F316" s="82">
        <v>7408997.23</v>
      </c>
      <c r="G316" s="77"/>
      <c r="H316" s="83">
        <v>1147332.23</v>
      </c>
      <c r="I316" s="77"/>
      <c r="J316" s="79">
        <v>-11985387</v>
      </c>
    </row>
    <row r="317" spans="1:10" s="15" customFormat="1" ht="27.75" customHeight="1">
      <c r="A317" s="77"/>
      <c r="B317" s="78" t="s">
        <v>391</v>
      </c>
      <c r="C317" s="30"/>
      <c r="D317" s="78"/>
      <c r="E317" s="78"/>
      <c r="F317" s="82">
        <v>-24118063.48</v>
      </c>
      <c r="G317" s="77"/>
      <c r="H317" s="83">
        <v>-5356064.48</v>
      </c>
      <c r="I317" s="77"/>
      <c r="J317" s="79">
        <v>-53157311</v>
      </c>
    </row>
    <row r="318" spans="1:10" ht="27.75" customHeight="1" thickBot="1">
      <c r="A318" s="77"/>
      <c r="B318" s="78" t="s">
        <v>392</v>
      </c>
      <c r="C318" s="30"/>
      <c r="D318" s="78"/>
      <c r="E318" s="78"/>
      <c r="F318" s="81">
        <f>SUM(F315:F317)</f>
        <v>72024330</v>
      </c>
      <c r="G318" s="77"/>
      <c r="H318" s="81">
        <f>SUM(H315:H317)</f>
        <v>46228809</v>
      </c>
      <c r="I318" s="77"/>
      <c r="J318" s="81">
        <f>SUM(J315:J317)</f>
        <v>50437541.25</v>
      </c>
    </row>
    <row r="319" spans="1:10" ht="27.75" customHeight="1" thickTop="1">
      <c r="A319" s="1"/>
      <c r="B319" s="2"/>
      <c r="C319" s="2"/>
      <c r="D319" s="2"/>
      <c r="E319" s="2"/>
      <c r="F319" s="11"/>
      <c r="G319" s="2"/>
      <c r="H319" s="11"/>
      <c r="I319" s="2"/>
      <c r="J319" s="11"/>
    </row>
    <row r="320" spans="1:10" ht="27.75" customHeight="1">
      <c r="A320" s="2" t="s">
        <v>398</v>
      </c>
      <c r="B320" s="2"/>
      <c r="C320" s="2"/>
      <c r="D320" s="2"/>
      <c r="E320" s="2"/>
      <c r="F320" s="2"/>
      <c r="G320" s="2"/>
      <c r="I320" s="2"/>
      <c r="J320" s="11"/>
    </row>
    <row r="321" spans="1:10" ht="27.75" customHeight="1">
      <c r="A321" s="84" t="s">
        <v>399</v>
      </c>
      <c r="B321" s="2"/>
      <c r="C321" s="2"/>
      <c r="D321" s="2"/>
      <c r="E321" s="2"/>
      <c r="F321" s="2"/>
      <c r="G321" s="2"/>
      <c r="H321" s="11"/>
      <c r="I321" s="2"/>
      <c r="J321" s="11"/>
    </row>
    <row r="322" spans="1:10" ht="27.75" customHeight="1">
      <c r="A322" s="2" t="s">
        <v>397</v>
      </c>
      <c r="B322" s="2"/>
      <c r="C322" s="2"/>
      <c r="D322" s="2"/>
      <c r="E322" s="2"/>
      <c r="F322" s="2"/>
      <c r="G322" s="2"/>
      <c r="H322" s="11"/>
      <c r="I322" s="2"/>
      <c r="J322" s="11"/>
    </row>
    <row r="323" spans="1:10" ht="27.75" customHeight="1">
      <c r="A323" s="2"/>
      <c r="B323" s="2"/>
      <c r="C323" s="2"/>
      <c r="D323" s="2"/>
      <c r="E323" s="2"/>
      <c r="F323" s="2"/>
      <c r="G323" s="2"/>
      <c r="H323" s="11"/>
      <c r="I323" s="2"/>
      <c r="J323" s="11"/>
    </row>
    <row r="324" spans="1:10" ht="27.75" customHeight="1">
      <c r="A324" s="2"/>
      <c r="B324" s="2"/>
      <c r="C324" s="2"/>
      <c r="D324" s="2"/>
      <c r="E324" s="2"/>
      <c r="F324" s="2"/>
      <c r="G324" s="2"/>
      <c r="H324" s="11"/>
      <c r="I324" s="2"/>
      <c r="J324" s="11"/>
    </row>
    <row r="325" spans="1:10" ht="27.75" customHeight="1">
      <c r="A325" s="15"/>
      <c r="B325" s="15"/>
      <c r="C325" s="15" t="s">
        <v>166</v>
      </c>
      <c r="D325" s="15"/>
      <c r="E325" s="31"/>
      <c r="F325" s="15"/>
      <c r="G325" s="15"/>
      <c r="H325" s="15"/>
      <c r="I325" s="15"/>
      <c r="J325" s="15"/>
    </row>
    <row r="326" spans="1:10" ht="27.75" customHeight="1">
      <c r="A326" s="15"/>
      <c r="B326" s="15"/>
      <c r="C326" s="15" t="s">
        <v>165</v>
      </c>
      <c r="D326" s="15"/>
      <c r="E326" s="31"/>
      <c r="F326" s="15"/>
      <c r="G326" s="15"/>
      <c r="H326" s="15"/>
      <c r="I326" s="15"/>
      <c r="J326" s="15"/>
    </row>
    <row r="327" spans="1:10" ht="24" customHeight="1">
      <c r="A327" s="86" t="s">
        <v>157</v>
      </c>
      <c r="B327" s="86"/>
      <c r="C327" s="86"/>
      <c r="D327" s="86"/>
      <c r="E327" s="86"/>
      <c r="F327" s="86"/>
      <c r="G327" s="86"/>
      <c r="H327" s="86"/>
      <c r="I327" s="86"/>
      <c r="J327" s="86"/>
    </row>
    <row r="329" ht="24" customHeight="1">
      <c r="A329" s="1" t="s">
        <v>12</v>
      </c>
    </row>
    <row r="330" ht="24" customHeight="1">
      <c r="A330" t="s">
        <v>340</v>
      </c>
    </row>
    <row r="331" spans="1:10" ht="24" customHeight="1">
      <c r="A331" s="1" t="s">
        <v>341</v>
      </c>
      <c r="B331" s="2"/>
      <c r="C331" s="2"/>
      <c r="D331" s="2"/>
      <c r="E331" s="2"/>
      <c r="F331" s="2"/>
      <c r="G331" s="2"/>
      <c r="H331" s="2"/>
      <c r="I331" s="2"/>
      <c r="J331" s="33"/>
    </row>
    <row r="332" spans="1:10" ht="24" customHeight="1">
      <c r="A332" s="1" t="s">
        <v>13</v>
      </c>
      <c r="B332" s="2"/>
      <c r="C332" s="2"/>
      <c r="D332" s="2"/>
      <c r="E332" s="2"/>
      <c r="F332" s="2"/>
      <c r="G332" s="2"/>
      <c r="H332" s="2"/>
      <c r="I332" s="2"/>
      <c r="J332" s="2"/>
    </row>
    <row r="333" spans="1:9" ht="24" customHeight="1">
      <c r="A333" s="1" t="s">
        <v>114</v>
      </c>
      <c r="B333" s="2"/>
      <c r="C333" s="2"/>
      <c r="D333" s="2"/>
      <c r="E333" s="2"/>
      <c r="F333" s="2"/>
      <c r="G333" s="2"/>
      <c r="H333" s="2"/>
      <c r="I333" s="2"/>
    </row>
    <row r="334" spans="1:9" ht="24" customHeight="1">
      <c r="A334" s="1" t="s">
        <v>14</v>
      </c>
      <c r="B334" s="2"/>
      <c r="C334" s="2"/>
      <c r="D334" s="2"/>
      <c r="E334" s="2"/>
      <c r="F334" s="2"/>
      <c r="G334" s="2"/>
      <c r="H334" s="2"/>
      <c r="I334" s="2"/>
    </row>
    <row r="335" spans="1:9" ht="24" customHeight="1">
      <c r="A335" s="1" t="s">
        <v>342</v>
      </c>
      <c r="B335" s="2"/>
      <c r="C335" s="2"/>
      <c r="D335" s="2"/>
      <c r="E335" s="2"/>
      <c r="F335" s="2"/>
      <c r="G335" s="2"/>
      <c r="H335" s="2"/>
      <c r="I335" s="2"/>
    </row>
    <row r="336" spans="1:9" ht="24" customHeight="1">
      <c r="A336" s="1" t="s">
        <v>343</v>
      </c>
      <c r="B336" s="2"/>
      <c r="C336" s="2"/>
      <c r="D336" s="2"/>
      <c r="E336" s="2"/>
      <c r="F336" s="2"/>
      <c r="G336" s="2"/>
      <c r="H336" s="2"/>
      <c r="I336" s="2"/>
    </row>
    <row r="337" spans="1:9" ht="24" customHeight="1">
      <c r="A337" s="1" t="s">
        <v>308</v>
      </c>
      <c r="B337" s="2"/>
      <c r="C337" s="2"/>
      <c r="D337" s="2"/>
      <c r="E337" s="2"/>
      <c r="F337" s="2"/>
      <c r="G337" s="2"/>
      <c r="H337" s="2"/>
      <c r="I337" s="2"/>
    </row>
    <row r="338" spans="1:9" ht="24" customHeight="1">
      <c r="A338" s="1" t="s">
        <v>307</v>
      </c>
      <c r="B338" s="2"/>
      <c r="C338" s="2"/>
      <c r="D338" s="2"/>
      <c r="E338" s="2"/>
      <c r="F338" s="2"/>
      <c r="G338" s="2"/>
      <c r="H338" s="2"/>
      <c r="I338" s="2"/>
    </row>
    <row r="339" spans="1:9" ht="24" customHeight="1">
      <c r="A339" s="1" t="s">
        <v>310</v>
      </c>
      <c r="B339" s="2"/>
      <c r="C339" s="2"/>
      <c r="D339" s="2"/>
      <c r="E339" s="2"/>
      <c r="F339" s="2"/>
      <c r="G339" s="2"/>
      <c r="H339" s="2"/>
      <c r="I339" s="2"/>
    </row>
    <row r="340" spans="1:9" ht="24" customHeight="1">
      <c r="A340" s="1" t="s">
        <v>309</v>
      </c>
      <c r="B340" s="2"/>
      <c r="C340" s="2"/>
      <c r="D340" s="2"/>
      <c r="E340" s="2"/>
      <c r="F340" s="2"/>
      <c r="G340" s="2"/>
      <c r="H340" s="2"/>
      <c r="I340" s="2"/>
    </row>
    <row r="341" spans="1:10" ht="24" customHeight="1">
      <c r="A341" s="1" t="s">
        <v>344</v>
      </c>
      <c r="H341" s="33"/>
      <c r="I341" s="33"/>
      <c r="J341" s="33"/>
    </row>
    <row r="342" spans="1:10" ht="24" customHeight="1">
      <c r="A342" s="1" t="s">
        <v>15</v>
      </c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24" customHeight="1">
      <c r="A343" s="1" t="s">
        <v>241</v>
      </c>
      <c r="B343" s="2"/>
      <c r="C343" s="2"/>
      <c r="D343" s="2"/>
      <c r="E343" s="2"/>
      <c r="F343" s="2"/>
      <c r="G343" s="2"/>
      <c r="H343" s="2"/>
      <c r="I343" s="2"/>
      <c r="J343" s="2"/>
    </row>
    <row r="344" ht="24" customHeight="1">
      <c r="A344" t="s">
        <v>345</v>
      </c>
    </row>
    <row r="345" ht="24" customHeight="1">
      <c r="A345" s="1" t="s">
        <v>242</v>
      </c>
    </row>
    <row r="346" ht="24" customHeight="1">
      <c r="A346" t="s">
        <v>346</v>
      </c>
    </row>
    <row r="347" spans="1:10" s="15" customFormat="1" ht="24" customHeight="1">
      <c r="A347"/>
      <c r="B347"/>
      <c r="C347"/>
      <c r="D347"/>
      <c r="E347"/>
      <c r="F347"/>
      <c r="G347"/>
      <c r="H347"/>
      <c r="I347"/>
      <c r="J347"/>
    </row>
    <row r="348" spans="1:10" s="15" customFormat="1" ht="24" customHeight="1">
      <c r="A348"/>
      <c r="B348"/>
      <c r="C348"/>
      <c r="D348"/>
      <c r="E348"/>
      <c r="F348" s="37" t="s">
        <v>219</v>
      </c>
      <c r="G348" s="2"/>
      <c r="H348" s="88" t="s">
        <v>218</v>
      </c>
      <c r="I348" s="88"/>
      <c r="J348" s="88"/>
    </row>
    <row r="349" spans="6:10" ht="24.75" customHeight="1">
      <c r="F349" s="51" t="s">
        <v>182</v>
      </c>
      <c r="G349" s="2"/>
      <c r="H349" s="51" t="s">
        <v>182</v>
      </c>
      <c r="I349" s="6" t="s">
        <v>101</v>
      </c>
      <c r="J349" s="51" t="s">
        <v>167</v>
      </c>
    </row>
    <row r="350" spans="2:10" ht="24.75" customHeight="1">
      <c r="B350" t="s">
        <v>171</v>
      </c>
      <c r="F350" s="42">
        <v>132501752.9</v>
      </c>
      <c r="G350" s="2"/>
      <c r="H350" s="42">
        <v>129154731</v>
      </c>
      <c r="I350" s="6"/>
      <c r="J350" s="42">
        <v>130474731</v>
      </c>
    </row>
    <row r="351" spans="2:10" ht="24.75" customHeight="1">
      <c r="B351" t="s">
        <v>47</v>
      </c>
      <c r="F351" s="42">
        <v>17214301.95</v>
      </c>
      <c r="H351" s="33">
        <v>0</v>
      </c>
      <c r="I351" s="33"/>
      <c r="J351" s="33">
        <v>0</v>
      </c>
    </row>
    <row r="352" spans="2:10" ht="24.75" customHeight="1">
      <c r="B352" t="s">
        <v>172</v>
      </c>
      <c r="F352" s="42">
        <v>0</v>
      </c>
      <c r="H352" s="33">
        <v>0</v>
      </c>
      <c r="I352" s="33"/>
      <c r="J352" s="33">
        <v>19534377.52</v>
      </c>
    </row>
    <row r="353" spans="2:10" ht="24.75" customHeight="1">
      <c r="B353" t="s">
        <v>49</v>
      </c>
      <c r="F353" s="43"/>
      <c r="H353" s="33"/>
      <c r="I353" s="33"/>
      <c r="J353" s="33"/>
    </row>
    <row r="354" spans="2:10" ht="24.75" customHeight="1">
      <c r="B354" t="s">
        <v>48</v>
      </c>
      <c r="F354" s="33">
        <v>-4178216.76</v>
      </c>
      <c r="H354" s="33">
        <v>-2400000</v>
      </c>
      <c r="I354" s="33"/>
      <c r="J354" s="33">
        <v>-19091360</v>
      </c>
    </row>
    <row r="355" spans="2:10" ht="24.75" customHeight="1" thickBot="1">
      <c r="B355" t="s">
        <v>115</v>
      </c>
      <c r="F355" s="44">
        <f>SUM(F349:F354)</f>
        <v>145537838.09</v>
      </c>
      <c r="H355" s="34">
        <f>SUM(H349:H354)</f>
        <v>126754731</v>
      </c>
      <c r="I355" s="33"/>
      <c r="J355" s="34">
        <f>SUM(J349:J354)</f>
        <v>130917748.52000001</v>
      </c>
    </row>
    <row r="356" spans="6:10" ht="24.75" customHeight="1" thickTop="1">
      <c r="F356" s="45"/>
      <c r="H356" s="46"/>
      <c r="I356" s="33"/>
      <c r="J356" s="46"/>
    </row>
    <row r="357" spans="1:10" ht="24.75" customHeight="1">
      <c r="A357" s="32"/>
      <c r="B357" s="15"/>
      <c r="C357" s="15" t="s">
        <v>166</v>
      </c>
      <c r="D357" s="15"/>
      <c r="E357" s="15"/>
      <c r="F357" s="15"/>
      <c r="G357" s="15"/>
      <c r="H357" s="15"/>
      <c r="I357" s="15"/>
      <c r="J357" s="15"/>
    </row>
    <row r="358" spans="1:10" ht="24.75" customHeight="1">
      <c r="A358" s="32"/>
      <c r="B358" s="15"/>
      <c r="C358" s="15" t="s">
        <v>165</v>
      </c>
      <c r="D358" s="15"/>
      <c r="E358" s="15"/>
      <c r="F358" s="15"/>
      <c r="G358" s="15"/>
      <c r="H358" s="15"/>
      <c r="I358" s="15"/>
      <c r="J358" s="15"/>
    </row>
    <row r="359" spans="1:10" ht="24.75" customHeight="1">
      <c r="A359" s="86" t="s">
        <v>51</v>
      </c>
      <c r="B359" s="86"/>
      <c r="C359" s="86"/>
      <c r="D359" s="86"/>
      <c r="E359" s="86"/>
      <c r="F359" s="86"/>
      <c r="G359" s="86"/>
      <c r="H359" s="86"/>
      <c r="I359" s="86"/>
      <c r="J359" s="86"/>
    </row>
    <row r="360" spans="6:10" ht="24.75" customHeight="1">
      <c r="F360" s="45"/>
      <c r="H360" s="46"/>
      <c r="I360" s="33"/>
      <c r="J360" s="46"/>
    </row>
    <row r="361" spans="1:10" ht="24.75" customHeight="1">
      <c r="A361" s="1" t="s">
        <v>347</v>
      </c>
      <c r="B361" s="2"/>
      <c r="C361" s="2"/>
      <c r="D361" s="2"/>
      <c r="E361" s="2"/>
      <c r="F361" s="2"/>
      <c r="G361" s="2"/>
      <c r="H361" s="2"/>
      <c r="I361" s="2"/>
      <c r="J361" s="2"/>
    </row>
    <row r="362" spans="1:10" ht="24.75" customHeight="1">
      <c r="A362" s="1" t="s">
        <v>52</v>
      </c>
      <c r="B362" s="2"/>
      <c r="C362" s="2"/>
      <c r="D362" s="2"/>
      <c r="E362" s="2"/>
      <c r="F362" s="2"/>
      <c r="G362" s="2"/>
      <c r="H362" s="11"/>
      <c r="I362" s="2"/>
      <c r="J362" s="11"/>
    </row>
    <row r="363" spans="1:10" ht="24.75" customHeight="1">
      <c r="A363" s="1" t="s">
        <v>162</v>
      </c>
      <c r="B363" s="2"/>
      <c r="C363" s="2"/>
      <c r="D363" s="2"/>
      <c r="E363" s="2"/>
      <c r="F363" s="2"/>
      <c r="G363" s="2"/>
      <c r="H363" s="11"/>
      <c r="I363" s="2"/>
      <c r="J363" s="11"/>
    </row>
    <row r="364" spans="1:10" ht="24.75" customHeight="1">
      <c r="A364" s="1" t="s">
        <v>158</v>
      </c>
      <c r="B364" s="2"/>
      <c r="C364" s="2"/>
      <c r="D364" s="2"/>
      <c r="E364" s="2"/>
      <c r="F364" s="2"/>
      <c r="G364" s="2"/>
      <c r="H364" s="11"/>
      <c r="I364" s="2"/>
      <c r="J364" s="11"/>
    </row>
    <row r="365" spans="1:10" ht="24.75" customHeight="1">
      <c r="A365" s="1" t="s">
        <v>160</v>
      </c>
      <c r="B365" s="2"/>
      <c r="C365" s="2"/>
      <c r="D365" s="2"/>
      <c r="E365" s="2"/>
      <c r="F365" s="2"/>
      <c r="G365" s="2"/>
      <c r="H365" s="11"/>
      <c r="I365" s="2"/>
      <c r="J365" s="11"/>
    </row>
    <row r="366" spans="1:10" ht="24.75" customHeight="1">
      <c r="A366" s="1" t="s">
        <v>54</v>
      </c>
      <c r="B366" s="2"/>
      <c r="C366" s="2"/>
      <c r="D366" s="2"/>
      <c r="E366" s="2"/>
      <c r="F366" s="2"/>
      <c r="G366" s="2"/>
      <c r="H366" s="11"/>
      <c r="I366" s="2"/>
      <c r="J366" s="11"/>
    </row>
    <row r="367" spans="1:10" ht="24.75" customHeight="1">
      <c r="A367" s="1" t="s">
        <v>161</v>
      </c>
      <c r="B367" s="2"/>
      <c r="C367" s="2"/>
      <c r="D367" s="2"/>
      <c r="E367" s="2"/>
      <c r="F367" s="2"/>
      <c r="G367" s="2"/>
      <c r="H367" s="11"/>
      <c r="I367" s="2"/>
      <c r="J367" s="11"/>
    </row>
    <row r="368" spans="1:10" ht="24.75" customHeight="1">
      <c r="A368" s="1" t="s">
        <v>149</v>
      </c>
      <c r="B368" s="2"/>
      <c r="C368" s="2"/>
      <c r="D368" s="2"/>
      <c r="E368" s="2"/>
      <c r="F368" s="2"/>
      <c r="G368" s="2"/>
      <c r="H368" s="11"/>
      <c r="I368" s="2"/>
      <c r="J368" s="11"/>
    </row>
    <row r="369" spans="1:10" ht="24.75" customHeight="1">
      <c r="A369" s="1"/>
      <c r="B369" s="2" t="s">
        <v>150</v>
      </c>
      <c r="C369" s="2"/>
      <c r="D369" s="2"/>
      <c r="E369" s="2"/>
      <c r="F369" s="2"/>
      <c r="G369" s="2"/>
      <c r="H369" s="11" t="s">
        <v>153</v>
      </c>
      <c r="I369" s="2"/>
      <c r="J369" s="11"/>
    </row>
    <row r="370" spans="1:10" ht="24.75" customHeight="1">
      <c r="A370" s="1"/>
      <c r="B370" s="2" t="s">
        <v>151</v>
      </c>
      <c r="C370" s="2"/>
      <c r="D370" s="2"/>
      <c r="E370" s="2"/>
      <c r="F370" s="2"/>
      <c r="G370" s="2"/>
      <c r="H370" s="11" t="s">
        <v>154</v>
      </c>
      <c r="I370" s="2"/>
      <c r="J370" s="11"/>
    </row>
    <row r="371" spans="1:10" ht="24.75" customHeight="1">
      <c r="A371" s="1"/>
      <c r="B371" s="2" t="s">
        <v>152</v>
      </c>
      <c r="C371" s="2"/>
      <c r="D371" s="2"/>
      <c r="E371" s="2"/>
      <c r="F371" s="2"/>
      <c r="G371" s="2"/>
      <c r="H371" s="11" t="s">
        <v>155</v>
      </c>
      <c r="I371" s="2"/>
      <c r="J371" s="11"/>
    </row>
    <row r="372" spans="1:9" ht="24.75" customHeight="1">
      <c r="A372" s="1"/>
      <c r="B372" s="2" t="s">
        <v>395</v>
      </c>
      <c r="C372" s="2"/>
      <c r="D372" s="2"/>
      <c r="E372" s="2"/>
      <c r="F372" s="2"/>
      <c r="G372" s="2"/>
      <c r="H372" s="11" t="s">
        <v>396</v>
      </c>
      <c r="I372" s="2"/>
    </row>
    <row r="373" spans="1:9" ht="24.75" customHeight="1">
      <c r="A373" s="1" t="s">
        <v>53</v>
      </c>
      <c r="B373" s="2"/>
      <c r="C373" s="2"/>
      <c r="D373" s="2"/>
      <c r="E373" s="2"/>
      <c r="F373" s="2"/>
      <c r="G373" s="2"/>
      <c r="H373" s="11"/>
      <c r="I373" s="2"/>
    </row>
    <row r="374" spans="1:9" ht="24.75" customHeight="1">
      <c r="A374" s="1" t="s">
        <v>50</v>
      </c>
      <c r="B374" s="2"/>
      <c r="C374" s="2"/>
      <c r="D374" s="2"/>
      <c r="E374" s="2"/>
      <c r="F374" s="2"/>
      <c r="G374" s="2"/>
      <c r="H374" s="11"/>
      <c r="I374" s="2"/>
    </row>
    <row r="375" spans="1:10" ht="24.75" customHeight="1">
      <c r="A375" s="1" t="s">
        <v>240</v>
      </c>
      <c r="H375" s="33"/>
      <c r="I375" s="33"/>
      <c r="J375" s="33"/>
    </row>
    <row r="376" spans="1:10" ht="24.75" customHeight="1">
      <c r="A376" s="1" t="s">
        <v>57</v>
      </c>
      <c r="H376" s="33"/>
      <c r="I376" s="33"/>
      <c r="J376" s="33"/>
    </row>
    <row r="377" spans="1:10" s="15" customFormat="1" ht="24.75" customHeight="1">
      <c r="A377" s="1" t="s">
        <v>55</v>
      </c>
      <c r="B377"/>
      <c r="C377"/>
      <c r="D377"/>
      <c r="E377"/>
      <c r="F377"/>
      <c r="G377"/>
      <c r="H377" s="33"/>
      <c r="I377" s="33"/>
      <c r="J377" s="33"/>
    </row>
    <row r="378" spans="1:10" s="15" customFormat="1" ht="24.75" customHeight="1">
      <c r="A378" s="1" t="s">
        <v>56</v>
      </c>
      <c r="B378"/>
      <c r="C378"/>
      <c r="D378"/>
      <c r="E378"/>
      <c r="F378"/>
      <c r="G378"/>
      <c r="H378" s="33"/>
      <c r="I378" s="33"/>
      <c r="J378" s="33"/>
    </row>
    <row r="379" spans="1:10" ht="24.75" customHeight="1">
      <c r="A379" s="1" t="s">
        <v>349</v>
      </c>
      <c r="H379" s="33"/>
      <c r="I379" s="33"/>
      <c r="J379" s="33"/>
    </row>
    <row r="380" spans="1:10" ht="24" customHeight="1">
      <c r="A380" s="1" t="s">
        <v>348</v>
      </c>
      <c r="H380" s="33"/>
      <c r="I380" s="33"/>
      <c r="J380" s="33"/>
    </row>
    <row r="381" spans="1:10" ht="24" customHeight="1">
      <c r="A381" s="1" t="s">
        <v>58</v>
      </c>
      <c r="H381" s="33"/>
      <c r="I381" s="33"/>
      <c r="J381" s="33"/>
    </row>
    <row r="382" spans="1:10" ht="24" customHeight="1">
      <c r="A382" s="1" t="s">
        <v>59</v>
      </c>
      <c r="H382" s="33"/>
      <c r="I382" s="33"/>
      <c r="J382" s="33"/>
    </row>
    <row r="383" spans="1:10" ht="24" customHeight="1">
      <c r="A383" s="1" t="s">
        <v>17</v>
      </c>
      <c r="H383" s="33"/>
      <c r="I383" s="33"/>
      <c r="J383" s="33"/>
    </row>
    <row r="384" spans="1:10" ht="24" customHeight="1">
      <c r="A384" s="1" t="s">
        <v>16</v>
      </c>
      <c r="H384" s="33"/>
      <c r="I384" s="33"/>
      <c r="J384" s="33"/>
    </row>
    <row r="385" spans="1:10" ht="24" customHeight="1">
      <c r="A385" s="1" t="s">
        <v>60</v>
      </c>
      <c r="H385" s="33"/>
      <c r="I385" s="33"/>
      <c r="J385" s="33"/>
    </row>
    <row r="386" spans="1:10" ht="24" customHeight="1">
      <c r="A386" s="1"/>
      <c r="H386" s="33"/>
      <c r="I386" s="33"/>
      <c r="J386" s="33"/>
    </row>
    <row r="387" spans="1:10" ht="24" customHeight="1">
      <c r="A387" s="1"/>
      <c r="H387" s="33"/>
      <c r="I387" s="33"/>
      <c r="J387" s="33"/>
    </row>
    <row r="388" spans="1:10" ht="24" customHeight="1">
      <c r="A388" s="32"/>
      <c r="B388" s="15" t="s">
        <v>166</v>
      </c>
      <c r="C388" s="15"/>
      <c r="D388" s="15"/>
      <c r="E388" s="15"/>
      <c r="F388" s="15"/>
      <c r="G388" s="15"/>
      <c r="H388" s="15"/>
      <c r="I388" s="15"/>
      <c r="J388" s="15"/>
    </row>
    <row r="389" spans="1:10" ht="24" customHeight="1">
      <c r="A389" s="32"/>
      <c r="B389" s="15" t="s">
        <v>165</v>
      </c>
      <c r="C389" s="15"/>
      <c r="D389" s="15"/>
      <c r="E389" s="15"/>
      <c r="F389" s="15"/>
      <c r="G389" s="15"/>
      <c r="H389" s="15"/>
      <c r="I389" s="15"/>
      <c r="J389" s="15"/>
    </row>
    <row r="390" spans="1:10" ht="24" customHeight="1">
      <c r="A390" s="1"/>
      <c r="H390" s="33"/>
      <c r="I390" s="33"/>
      <c r="J390" s="33"/>
    </row>
    <row r="391" spans="1:10" ht="24" customHeight="1">
      <c r="A391" s="86" t="s">
        <v>63</v>
      </c>
      <c r="B391" s="86"/>
      <c r="C391" s="86"/>
      <c r="D391" s="86"/>
      <c r="E391" s="86"/>
      <c r="F391" s="86"/>
      <c r="G391" s="86"/>
      <c r="H391" s="86"/>
      <c r="I391" s="86"/>
      <c r="J391" s="86"/>
    </row>
    <row r="392" spans="1:10" ht="24" customHeight="1">
      <c r="A392" s="1"/>
      <c r="H392" s="33"/>
      <c r="I392" s="33"/>
      <c r="J392" s="33"/>
    </row>
    <row r="393" spans="1:10" ht="24" customHeight="1">
      <c r="A393" s="1" t="s">
        <v>350</v>
      </c>
      <c r="B393" s="2"/>
      <c r="C393" s="2"/>
      <c r="D393" s="2"/>
      <c r="E393" s="2"/>
      <c r="F393" s="2"/>
      <c r="G393" s="2"/>
      <c r="H393" s="2"/>
      <c r="I393" s="2"/>
      <c r="J393" s="2"/>
    </row>
    <row r="394" ht="24" customHeight="1">
      <c r="A394" s="1" t="s">
        <v>18</v>
      </c>
    </row>
    <row r="395" ht="24" customHeight="1">
      <c r="A395" s="1" t="s">
        <v>249</v>
      </c>
    </row>
    <row r="396" ht="24" customHeight="1">
      <c r="A396" t="s">
        <v>251</v>
      </c>
    </row>
    <row r="397" ht="24" customHeight="1">
      <c r="A397" t="s">
        <v>250</v>
      </c>
    </row>
    <row r="398" ht="24" customHeight="1">
      <c r="A398" t="s">
        <v>247</v>
      </c>
    </row>
    <row r="399" ht="24" customHeight="1">
      <c r="A399" t="s">
        <v>248</v>
      </c>
    </row>
    <row r="400" ht="24" customHeight="1">
      <c r="A400" t="s">
        <v>246</v>
      </c>
    </row>
    <row r="401" ht="24" customHeight="1">
      <c r="A401" t="s">
        <v>61</v>
      </c>
    </row>
    <row r="402" spans="1:10" ht="24" customHeight="1">
      <c r="A402" s="1" t="s">
        <v>351</v>
      </c>
      <c r="B402" s="2"/>
      <c r="C402" s="2"/>
      <c r="D402" s="2"/>
      <c r="E402" s="2"/>
      <c r="F402" s="2"/>
      <c r="G402" s="2"/>
      <c r="H402" s="11"/>
      <c r="I402" s="2"/>
      <c r="J402" s="11"/>
    </row>
    <row r="403" spans="1:10" ht="24" customHeight="1">
      <c r="A403" s="1"/>
      <c r="B403" s="2"/>
      <c r="C403" s="2"/>
      <c r="D403" s="2"/>
      <c r="E403" s="2"/>
      <c r="F403" s="37" t="s">
        <v>219</v>
      </c>
      <c r="G403" s="2"/>
      <c r="H403" s="88" t="s">
        <v>218</v>
      </c>
      <c r="I403" s="88"/>
      <c r="J403" s="88"/>
    </row>
    <row r="404" spans="1:10" ht="24" customHeight="1">
      <c r="A404" s="1"/>
      <c r="B404" s="2"/>
      <c r="C404" s="2"/>
      <c r="D404" s="2"/>
      <c r="E404" s="2"/>
      <c r="F404" s="51" t="s">
        <v>182</v>
      </c>
      <c r="G404" s="2"/>
      <c r="H404" s="51" t="s">
        <v>182</v>
      </c>
      <c r="I404" s="6" t="s">
        <v>101</v>
      </c>
      <c r="J404" s="51" t="s">
        <v>167</v>
      </c>
    </row>
    <row r="405" spans="1:10" ht="24" customHeight="1">
      <c r="A405" s="1"/>
      <c r="B405" s="2" t="s">
        <v>159</v>
      </c>
      <c r="C405" s="2"/>
      <c r="D405" s="2"/>
      <c r="E405" s="2"/>
      <c r="F405" s="2">
        <v>21946144.94</v>
      </c>
      <c r="G405" s="2"/>
      <c r="H405" s="11">
        <v>18101774.97</v>
      </c>
      <c r="I405" s="2"/>
      <c r="J405" s="11">
        <v>25945815.1</v>
      </c>
    </row>
    <row r="406" spans="1:9" ht="24" customHeight="1">
      <c r="A406" s="1"/>
      <c r="B406" s="2" t="s">
        <v>311</v>
      </c>
      <c r="C406" s="2"/>
      <c r="D406" s="2"/>
      <c r="E406" s="2"/>
      <c r="F406" s="2"/>
      <c r="G406" s="2"/>
      <c r="I406" s="2"/>
    </row>
    <row r="407" spans="1:10" ht="24" customHeight="1">
      <c r="A407" s="1"/>
      <c r="B407" s="2" t="s">
        <v>312</v>
      </c>
      <c r="C407" s="2"/>
      <c r="D407" s="2"/>
      <c r="E407" s="2"/>
      <c r="F407" s="2">
        <v>-9566125.12</v>
      </c>
      <c r="G407" s="2"/>
      <c r="H407" s="11">
        <v>-8137187.36</v>
      </c>
      <c r="I407" s="2"/>
      <c r="J407" s="11">
        <v>-7547941.05</v>
      </c>
    </row>
    <row r="408" spans="1:10" ht="24" customHeight="1" thickBot="1">
      <c r="A408" s="1"/>
      <c r="B408" s="2"/>
      <c r="C408" s="2" t="s">
        <v>95</v>
      </c>
      <c r="D408" s="2"/>
      <c r="E408" s="2"/>
      <c r="F408" s="10">
        <f>SUM(F405:F407)</f>
        <v>12380019.820000002</v>
      </c>
      <c r="G408" s="2"/>
      <c r="H408" s="10">
        <f>SUM(H405:H407)</f>
        <v>9964587.61</v>
      </c>
      <c r="I408" s="2"/>
      <c r="J408" s="10">
        <f>SUM(J405:J407)</f>
        <v>18397874.05</v>
      </c>
    </row>
    <row r="409" spans="1:10" ht="24" customHeight="1" thickTop="1">
      <c r="A409" s="1" t="s">
        <v>352</v>
      </c>
      <c r="B409" s="2"/>
      <c r="C409" s="2"/>
      <c r="D409" s="2"/>
      <c r="E409" s="2"/>
      <c r="F409" s="2"/>
      <c r="G409" s="2"/>
      <c r="H409" s="2"/>
      <c r="I409" s="2"/>
      <c r="J409" s="11"/>
    </row>
    <row r="410" spans="1:10" s="15" customFormat="1" ht="24" customHeight="1">
      <c r="A410" s="1" t="s">
        <v>353</v>
      </c>
      <c r="B410" s="2"/>
      <c r="C410" s="2"/>
      <c r="D410" s="2"/>
      <c r="E410" s="2"/>
      <c r="F410" s="2"/>
      <c r="G410" s="2"/>
      <c r="H410" s="2"/>
      <c r="I410" s="2"/>
      <c r="J410" s="11"/>
    </row>
    <row r="411" spans="1:10" s="15" customFormat="1" ht="24" customHeight="1">
      <c r="A411" s="1" t="s">
        <v>19</v>
      </c>
      <c r="B411" s="2"/>
      <c r="C411" s="2"/>
      <c r="D411" s="2"/>
      <c r="E411" s="2"/>
      <c r="F411" s="2"/>
      <c r="G411" s="2"/>
      <c r="H411" s="2"/>
      <c r="I411" s="2"/>
      <c r="J411" s="11"/>
    </row>
    <row r="412" spans="1:10" s="15" customFormat="1" ht="24" customHeight="1">
      <c r="A412" s="1" t="s">
        <v>20</v>
      </c>
      <c r="B412" s="2"/>
      <c r="C412" s="2"/>
      <c r="D412" s="2"/>
      <c r="E412" s="2"/>
      <c r="F412" s="2"/>
      <c r="G412" s="2"/>
      <c r="H412" s="2"/>
      <c r="I412" s="2"/>
      <c r="J412" s="11"/>
    </row>
    <row r="413" spans="1:10" s="15" customFormat="1" ht="27" customHeight="1">
      <c r="A413" s="1" t="s">
        <v>21</v>
      </c>
      <c r="B413" s="2"/>
      <c r="C413" s="2"/>
      <c r="D413" s="2"/>
      <c r="E413" s="2"/>
      <c r="F413" s="2"/>
      <c r="G413" s="2"/>
      <c r="H413" s="2"/>
      <c r="I413" s="2"/>
      <c r="J413" s="11"/>
    </row>
    <row r="414" spans="1:10" s="15" customFormat="1" ht="27" customHeight="1">
      <c r="A414" s="1" t="s">
        <v>354</v>
      </c>
      <c r="B414" s="2"/>
      <c r="C414" s="2"/>
      <c r="D414" s="2"/>
      <c r="E414" s="2"/>
      <c r="F414" s="2"/>
      <c r="G414" s="2"/>
      <c r="H414" s="2"/>
      <c r="I414" s="2"/>
      <c r="J414" s="11"/>
    </row>
    <row r="415" spans="1:10" ht="27" customHeight="1">
      <c r="A415" s="1" t="s">
        <v>355</v>
      </c>
      <c r="B415" s="2"/>
      <c r="C415" s="2"/>
      <c r="D415" s="2"/>
      <c r="E415" s="2"/>
      <c r="F415" s="2"/>
      <c r="G415" s="2"/>
      <c r="H415" s="2"/>
      <c r="I415" s="2"/>
      <c r="J415" s="11"/>
    </row>
    <row r="416" spans="1:10" ht="27" customHeight="1">
      <c r="A416" s="1" t="s">
        <v>243</v>
      </c>
      <c r="B416" s="2"/>
      <c r="C416" s="2"/>
      <c r="D416" s="2"/>
      <c r="E416" s="2"/>
      <c r="F416" s="2"/>
      <c r="G416" s="2"/>
      <c r="H416" s="2"/>
      <c r="I416" s="2"/>
      <c r="J416" s="11"/>
    </row>
    <row r="417" spans="1:10" ht="27" customHeight="1">
      <c r="A417" s="1" t="s">
        <v>244</v>
      </c>
      <c r="B417" s="2"/>
      <c r="C417" s="2"/>
      <c r="D417" s="2"/>
      <c r="E417" s="2"/>
      <c r="F417" s="2"/>
      <c r="G417" s="2"/>
      <c r="H417" s="2"/>
      <c r="I417" s="2"/>
      <c r="J417" s="11"/>
    </row>
    <row r="418" spans="1:10" ht="27" customHeight="1">
      <c r="A418" s="1" t="s">
        <v>62</v>
      </c>
      <c r="B418" s="2"/>
      <c r="C418" s="2"/>
      <c r="D418" s="2"/>
      <c r="E418" s="2"/>
      <c r="F418" s="2"/>
      <c r="G418" s="2"/>
      <c r="H418" s="2"/>
      <c r="I418" s="2"/>
      <c r="J418" s="11"/>
    </row>
    <row r="419" spans="1:10" ht="27" customHeight="1">
      <c r="A419" s="1"/>
      <c r="B419" s="2"/>
      <c r="C419" s="2"/>
      <c r="D419" s="2"/>
      <c r="E419" s="2"/>
      <c r="F419" s="2"/>
      <c r="G419" s="2"/>
      <c r="H419" s="2"/>
      <c r="I419" s="2"/>
      <c r="J419" s="11"/>
    </row>
    <row r="420" spans="1:10" ht="27" customHeight="1">
      <c r="A420" s="32"/>
      <c r="B420" s="15" t="s">
        <v>166</v>
      </c>
      <c r="C420" s="15"/>
      <c r="D420" s="15"/>
      <c r="E420" s="15"/>
      <c r="F420" s="15"/>
      <c r="G420" s="15"/>
      <c r="H420" s="15"/>
      <c r="I420" s="15"/>
      <c r="J420" s="15"/>
    </row>
    <row r="421" spans="1:10" ht="27" customHeight="1">
      <c r="A421" s="32"/>
      <c r="B421" s="15" t="s">
        <v>165</v>
      </c>
      <c r="C421" s="15"/>
      <c r="D421" s="15"/>
      <c r="E421" s="15"/>
      <c r="F421" s="15"/>
      <c r="G421" s="15"/>
      <c r="H421" s="15"/>
      <c r="I421" s="15"/>
      <c r="J421" s="15"/>
    </row>
    <row r="422" spans="1:10" ht="27" customHeight="1">
      <c r="A422" s="86" t="s">
        <v>394</v>
      </c>
      <c r="B422" s="86"/>
      <c r="C422" s="86"/>
      <c r="D422" s="86"/>
      <c r="E422" s="86"/>
      <c r="F422" s="86"/>
      <c r="G422" s="86"/>
      <c r="H422" s="86"/>
      <c r="I422" s="86"/>
      <c r="J422" s="86"/>
    </row>
    <row r="423" spans="1:10" ht="27" customHeight="1">
      <c r="A423" s="32"/>
      <c r="B423" s="15"/>
      <c r="C423" s="15"/>
      <c r="D423" s="15"/>
      <c r="E423" s="15"/>
      <c r="F423" s="15"/>
      <c r="G423" s="15"/>
      <c r="H423" s="15"/>
      <c r="I423" s="15"/>
      <c r="J423" s="15"/>
    </row>
    <row r="424" spans="1:10" ht="27" customHeight="1">
      <c r="A424" s="1" t="s">
        <v>356</v>
      </c>
      <c r="B424" s="2"/>
      <c r="C424" s="2"/>
      <c r="D424" s="2"/>
      <c r="E424" s="2"/>
      <c r="F424" s="2"/>
      <c r="G424" s="2"/>
      <c r="H424" s="2"/>
      <c r="I424" s="2"/>
      <c r="J424" s="11"/>
    </row>
    <row r="425" spans="1:10" ht="27" customHeight="1">
      <c r="A425" s="1" t="s">
        <v>245</v>
      </c>
      <c r="B425" s="2"/>
      <c r="C425" s="2"/>
      <c r="D425" s="2"/>
      <c r="E425" s="2"/>
      <c r="F425" s="2"/>
      <c r="G425" s="2"/>
      <c r="H425" s="2"/>
      <c r="I425" s="2"/>
      <c r="J425" s="11"/>
    </row>
    <row r="426" spans="1:10" ht="27" customHeight="1">
      <c r="A426" s="1" t="s">
        <v>416</v>
      </c>
      <c r="B426" s="2"/>
      <c r="C426" s="2"/>
      <c r="D426" s="2"/>
      <c r="E426" s="2"/>
      <c r="F426" s="2"/>
      <c r="G426" s="2"/>
      <c r="H426" s="2"/>
      <c r="I426" s="2"/>
      <c r="J426" s="11"/>
    </row>
    <row r="427" spans="1:10" ht="27" customHeight="1">
      <c r="A427" s="1" t="s">
        <v>415</v>
      </c>
      <c r="B427" s="2"/>
      <c r="C427" s="2"/>
      <c r="D427" s="2"/>
      <c r="E427" s="2"/>
      <c r="F427" s="2"/>
      <c r="G427" s="2"/>
      <c r="H427" s="2"/>
      <c r="I427" s="2"/>
      <c r="J427" s="11"/>
    </row>
    <row r="428" spans="1:11" s="33" customFormat="1" ht="27" customHeight="1">
      <c r="A428" s="78" t="s">
        <v>403</v>
      </c>
      <c r="B428" s="77"/>
      <c r="C428" s="77"/>
      <c r="D428" s="77"/>
      <c r="E428" s="77"/>
      <c r="F428" s="77"/>
      <c r="G428" s="77"/>
      <c r="H428" s="77"/>
      <c r="I428" s="77"/>
      <c r="J428" s="77"/>
      <c r="K428" s="79"/>
    </row>
    <row r="429" spans="1:11" s="33" customFormat="1" ht="27" customHeight="1">
      <c r="A429" s="78" t="s">
        <v>410</v>
      </c>
      <c r="B429" s="77"/>
      <c r="C429" s="77"/>
      <c r="D429" s="77"/>
      <c r="E429" s="77"/>
      <c r="F429" s="77"/>
      <c r="G429" s="77"/>
      <c r="H429" s="77"/>
      <c r="I429" s="77"/>
      <c r="J429" s="77"/>
      <c r="K429" s="79"/>
    </row>
    <row r="430" spans="1:11" s="33" customFormat="1" ht="27" customHeight="1">
      <c r="A430" s="78" t="s">
        <v>411</v>
      </c>
      <c r="B430" s="77"/>
      <c r="C430" s="77"/>
      <c r="D430" s="77"/>
      <c r="E430" s="77"/>
      <c r="F430" s="77"/>
      <c r="G430" s="77"/>
      <c r="H430" s="77"/>
      <c r="I430" s="77"/>
      <c r="J430" s="77"/>
      <c r="K430" s="79"/>
    </row>
    <row r="431" spans="1:11" s="33" customFormat="1" ht="27" customHeight="1">
      <c r="A431" s="78" t="s">
        <v>412</v>
      </c>
      <c r="B431" s="77"/>
      <c r="C431" s="77"/>
      <c r="D431" s="77"/>
      <c r="E431" s="77"/>
      <c r="F431" s="77"/>
      <c r="G431" s="77"/>
      <c r="H431" s="77"/>
      <c r="I431" s="77"/>
      <c r="J431" s="77"/>
      <c r="K431" s="79"/>
    </row>
    <row r="432" spans="1:11" s="33" customFormat="1" ht="27" customHeight="1">
      <c r="A432" s="78" t="s">
        <v>413</v>
      </c>
      <c r="B432" s="77"/>
      <c r="C432" s="77"/>
      <c r="D432" s="77"/>
      <c r="E432" s="77"/>
      <c r="F432" s="77"/>
      <c r="G432" s="77"/>
      <c r="H432" s="77"/>
      <c r="I432" s="77"/>
      <c r="J432" s="77"/>
      <c r="K432" s="79"/>
    </row>
    <row r="433" spans="1:11" s="33" customFormat="1" ht="27" customHeight="1">
      <c r="A433" s="78" t="s">
        <v>414</v>
      </c>
      <c r="B433" s="77"/>
      <c r="C433" s="77"/>
      <c r="D433" s="77"/>
      <c r="E433" s="77"/>
      <c r="F433" s="77"/>
      <c r="G433" s="77"/>
      <c r="H433" s="77"/>
      <c r="I433" s="77"/>
      <c r="J433" s="77"/>
      <c r="K433" s="79"/>
    </row>
    <row r="434" ht="24" customHeight="1">
      <c r="A434" t="s">
        <v>404</v>
      </c>
    </row>
    <row r="435" spans="1:10" ht="24" customHeight="1">
      <c r="A435" t="s">
        <v>405</v>
      </c>
      <c r="J435" s="11"/>
    </row>
    <row r="436" ht="24" customHeight="1">
      <c r="A436" t="s">
        <v>406</v>
      </c>
    </row>
    <row r="437" ht="24" customHeight="1">
      <c r="A437" t="s">
        <v>407</v>
      </c>
    </row>
    <row r="438" ht="24" customHeight="1">
      <c r="A438" t="s">
        <v>408</v>
      </c>
    </row>
    <row r="439" ht="24" customHeight="1">
      <c r="A439" t="s">
        <v>409</v>
      </c>
    </row>
    <row r="440" spans="1:5" ht="24" customHeight="1">
      <c r="A440" s="1"/>
      <c r="B440" s="2"/>
      <c r="C440" s="2"/>
      <c r="D440" s="2"/>
      <c r="E440" s="2"/>
    </row>
    <row r="441" spans="1:5" ht="24" customHeight="1">
      <c r="A441" s="1"/>
      <c r="B441" s="2"/>
      <c r="C441" s="2"/>
      <c r="D441" s="2"/>
      <c r="E441" s="2"/>
    </row>
    <row r="442" spans="1:5" ht="24" customHeight="1">
      <c r="A442" s="1"/>
      <c r="B442" s="2"/>
      <c r="C442" s="15" t="s">
        <v>166</v>
      </c>
      <c r="D442" s="15"/>
      <c r="E442" s="2"/>
    </row>
    <row r="443" spans="1:5" ht="24" customHeight="1">
      <c r="A443" s="1"/>
      <c r="B443" s="2"/>
      <c r="C443" s="15" t="s">
        <v>165</v>
      </c>
      <c r="D443" s="15"/>
      <c r="E443" s="2"/>
    </row>
  </sheetData>
  <mergeCells count="38">
    <mergeCell ref="A155:J155"/>
    <mergeCell ref="A94:J94"/>
    <mergeCell ref="H403:J403"/>
    <mergeCell ref="A422:J422"/>
    <mergeCell ref="H270:J270"/>
    <mergeCell ref="H295:J295"/>
    <mergeCell ref="H301:J301"/>
    <mergeCell ref="A327:J327"/>
    <mergeCell ref="A311:J311"/>
    <mergeCell ref="A127:J127"/>
    <mergeCell ref="A391:J391"/>
    <mergeCell ref="A251:J251"/>
    <mergeCell ref="A283:J283"/>
    <mergeCell ref="H348:J348"/>
    <mergeCell ref="A359:J359"/>
    <mergeCell ref="A189:J189"/>
    <mergeCell ref="H259:J259"/>
    <mergeCell ref="A190:J190"/>
    <mergeCell ref="A191:J191"/>
    <mergeCell ref="B8:G8"/>
    <mergeCell ref="A60:J60"/>
    <mergeCell ref="A61:J61"/>
    <mergeCell ref="A62:J62"/>
    <mergeCell ref="B10:G10"/>
    <mergeCell ref="B11:G11"/>
    <mergeCell ref="A17:J17"/>
    <mergeCell ref="A45:J45"/>
    <mergeCell ref="B9:H9"/>
    <mergeCell ref="A220:J220"/>
    <mergeCell ref="A64:D64"/>
    <mergeCell ref="H64:J64"/>
    <mergeCell ref="H96:J96"/>
    <mergeCell ref="A96:D96"/>
    <mergeCell ref="A129:D129"/>
    <mergeCell ref="H129:J129"/>
    <mergeCell ref="H159:J159"/>
    <mergeCell ref="A156:J156"/>
    <mergeCell ref="A157:J157"/>
  </mergeCells>
  <printOptions/>
  <pageMargins left="0.67" right="0.21" top="0.53" bottom="0.74" header="0.35" footer="0.37"/>
  <pageSetup horizontalDpi="180" verticalDpi="180" orientation="portrait" paperSize="9" scale="97" r:id="rId1"/>
  <rowBreaks count="7" manualBreakCount="7">
    <brk id="14" max="255" man="1"/>
    <brk id="59" max="255" man="1"/>
    <brk id="154" max="255" man="1"/>
    <brk id="188" max="255" man="1"/>
    <brk id="326" max="255" man="1"/>
    <brk id="389" max="9" man="1"/>
    <brk id="4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zoomScale="85" zoomScaleNormal="85" workbookViewId="0" topLeftCell="A1">
      <selection activeCell="A4" sqref="A4"/>
    </sheetView>
  </sheetViews>
  <sheetFormatPr defaultColWidth="9.140625" defaultRowHeight="27" customHeight="1"/>
  <cols>
    <col min="4" max="4" width="6.140625" style="0" customWidth="1"/>
    <col min="5" max="5" width="15.140625" style="0" customWidth="1"/>
    <col min="6" max="6" width="1.7109375" style="0" customWidth="1"/>
    <col min="7" max="7" width="15.140625" style="0" customWidth="1"/>
    <col min="8" max="8" width="1.7109375" style="0" customWidth="1"/>
    <col min="9" max="9" width="15.140625" style="0" customWidth="1"/>
    <col min="10" max="10" width="1.7109375" style="0" customWidth="1"/>
    <col min="11" max="11" width="15.00390625" style="0" customWidth="1"/>
    <col min="12" max="12" width="2.140625" style="0" customWidth="1"/>
  </cols>
  <sheetData>
    <row r="1" spans="1:11" ht="27" customHeight="1">
      <c r="A1" s="87" t="s">
        <v>252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27" customHeight="1">
      <c r="A2" s="87" t="s">
        <v>205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27" customHeight="1">
      <c r="A3" s="87" t="s">
        <v>199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ht="27" customHeight="1">
      <c r="A4" s="3"/>
      <c r="B4" s="3"/>
      <c r="C4" s="3"/>
      <c r="D4" s="3"/>
      <c r="E4" s="48"/>
      <c r="F4" s="48"/>
      <c r="G4" s="48"/>
      <c r="H4" s="48"/>
      <c r="I4" s="48"/>
      <c r="J4" s="48"/>
      <c r="K4" s="48"/>
    </row>
    <row r="5" spans="1:11" ht="27" customHeight="1">
      <c r="A5" s="3"/>
      <c r="B5" s="3"/>
      <c r="C5" s="3"/>
      <c r="D5" s="3"/>
      <c r="E5" s="38"/>
      <c r="F5" s="38"/>
      <c r="G5" s="38"/>
      <c r="H5" s="38"/>
      <c r="I5" s="38"/>
      <c r="J5" s="38"/>
      <c r="K5" s="49" t="s">
        <v>238</v>
      </c>
    </row>
    <row r="6" spans="1:11" ht="27" customHeight="1">
      <c r="A6" s="2"/>
      <c r="B6" s="2"/>
      <c r="C6" s="2"/>
      <c r="D6" s="2"/>
      <c r="E6" s="6" t="s">
        <v>211</v>
      </c>
      <c r="F6" s="2"/>
      <c r="G6" s="88" t="s">
        <v>208</v>
      </c>
      <c r="H6" s="88"/>
      <c r="I6" s="88"/>
      <c r="J6" s="6"/>
      <c r="K6" s="6" t="s">
        <v>95</v>
      </c>
    </row>
    <row r="7" spans="1:11" s="16" customFormat="1" ht="27" customHeight="1">
      <c r="A7" s="36"/>
      <c r="B7" s="11"/>
      <c r="C7" s="11"/>
      <c r="D7" s="11"/>
      <c r="E7" s="37" t="s">
        <v>212</v>
      </c>
      <c r="F7" s="7"/>
      <c r="G7" s="37" t="s">
        <v>209</v>
      </c>
      <c r="H7" s="7"/>
      <c r="I7" s="37" t="s">
        <v>210</v>
      </c>
      <c r="J7" s="7"/>
      <c r="K7" s="7"/>
    </row>
    <row r="8" spans="1:11" s="16" customFormat="1" ht="27" customHeight="1">
      <c r="A8" s="36" t="s">
        <v>235</v>
      </c>
      <c r="B8" s="11"/>
      <c r="C8" s="11"/>
      <c r="D8" s="11"/>
      <c r="E8" s="11">
        <v>360000000</v>
      </c>
      <c r="F8" s="11"/>
      <c r="G8" s="11">
        <v>9387444.91</v>
      </c>
      <c r="H8" s="11"/>
      <c r="I8" s="11">
        <v>-220180708.53</v>
      </c>
      <c r="J8" s="11"/>
      <c r="K8" s="11">
        <f>+E8+G8+I8</f>
        <v>149206736.38000003</v>
      </c>
    </row>
    <row r="9" spans="1:11" s="16" customFormat="1" ht="27" customHeight="1">
      <c r="A9" s="36" t="s">
        <v>206</v>
      </c>
      <c r="B9" s="11"/>
      <c r="C9" s="11"/>
      <c r="D9" s="11"/>
      <c r="E9" s="7">
        <v>0</v>
      </c>
      <c r="F9" s="11"/>
      <c r="G9" s="7">
        <v>0</v>
      </c>
      <c r="H9" s="11"/>
      <c r="I9" s="7">
        <v>-81246425.51</v>
      </c>
      <c r="J9" s="11"/>
      <c r="K9" s="7">
        <f>+E9+G9+I9</f>
        <v>-81246425.51</v>
      </c>
    </row>
    <row r="10" spans="1:11" s="16" customFormat="1" ht="27" customHeight="1">
      <c r="A10" s="36" t="s">
        <v>402</v>
      </c>
      <c r="B10" s="11"/>
      <c r="C10" s="11"/>
      <c r="D10" s="11"/>
      <c r="E10" s="11">
        <f>SUM(E8:E9)</f>
        <v>360000000</v>
      </c>
      <c r="F10" s="11"/>
      <c r="G10" s="11">
        <f>SUM(G8:G9)</f>
        <v>9387444.91</v>
      </c>
      <c r="H10" s="11"/>
      <c r="I10" s="11">
        <f>SUM(I8:I9)</f>
        <v>-301427134.04</v>
      </c>
      <c r="J10" s="11"/>
      <c r="K10" s="11">
        <f>SUM(K8:K9)</f>
        <v>67960310.87000002</v>
      </c>
    </row>
    <row r="11" spans="1:11" s="16" customFormat="1" ht="27" customHeight="1">
      <c r="A11" s="36" t="s">
        <v>207</v>
      </c>
      <c r="B11" s="11"/>
      <c r="C11" s="11"/>
      <c r="D11" s="11"/>
      <c r="E11" s="7">
        <v>0</v>
      </c>
      <c r="F11" s="11"/>
      <c r="G11" s="7">
        <v>0</v>
      </c>
      <c r="H11" s="11"/>
      <c r="I11" s="7">
        <f>+Sheet1!J179</f>
        <v>60617335.99999996</v>
      </c>
      <c r="J11" s="11"/>
      <c r="K11" s="7">
        <f>+E11+G11+I11</f>
        <v>60617335.99999996</v>
      </c>
    </row>
    <row r="12" spans="1:11" s="16" customFormat="1" ht="27" customHeight="1">
      <c r="A12" s="36" t="s">
        <v>236</v>
      </c>
      <c r="B12" s="11"/>
      <c r="C12" s="11"/>
      <c r="D12" s="11"/>
      <c r="E12" s="11">
        <f>SUM(E10:E11)</f>
        <v>360000000</v>
      </c>
      <c r="F12" s="11"/>
      <c r="G12" s="11">
        <f>SUM(G10:G11)</f>
        <v>9387444.91</v>
      </c>
      <c r="H12" s="11"/>
      <c r="I12" s="11">
        <f>SUM(I10:I11)</f>
        <v>-240809798.04000005</v>
      </c>
      <c r="J12" s="11"/>
      <c r="K12" s="11">
        <f>SUM(K10:K11)</f>
        <v>128577646.86999997</v>
      </c>
    </row>
    <row r="13" spans="1:11" s="16" customFormat="1" ht="27" customHeight="1">
      <c r="A13" s="36" t="s">
        <v>207</v>
      </c>
      <c r="B13" s="11"/>
      <c r="C13" s="11"/>
      <c r="D13" s="11"/>
      <c r="E13" s="11">
        <v>0</v>
      </c>
      <c r="F13" s="11"/>
      <c r="G13" s="11">
        <v>0</v>
      </c>
      <c r="H13" s="11"/>
      <c r="I13" s="11">
        <f>+Sheet1!H179</f>
        <v>103666609.77999996</v>
      </c>
      <c r="J13" s="11"/>
      <c r="K13" s="11">
        <f>+E13+G13+I13</f>
        <v>103666609.77999996</v>
      </c>
    </row>
    <row r="14" spans="1:11" s="16" customFormat="1" ht="27" customHeight="1" thickBot="1">
      <c r="A14" s="36" t="s">
        <v>237</v>
      </c>
      <c r="B14" s="11"/>
      <c r="C14" s="11"/>
      <c r="D14" s="11"/>
      <c r="E14" s="10">
        <f>SUM(E12:E13)</f>
        <v>360000000</v>
      </c>
      <c r="F14" s="11"/>
      <c r="G14" s="10">
        <f>SUM(G12:G13)</f>
        <v>9387444.91</v>
      </c>
      <c r="H14" s="11"/>
      <c r="I14" s="10">
        <f>SUM(I12:I13)</f>
        <v>-137143188.2600001</v>
      </c>
      <c r="J14" s="11"/>
      <c r="K14" s="10">
        <f>SUM(K12:K13)</f>
        <v>232244256.64999992</v>
      </c>
    </row>
    <row r="15" spans="1:11" s="16" customFormat="1" ht="27" customHeight="1" thickTop="1">
      <c r="A15" s="36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s="16" customFormat="1" ht="27" customHeight="1">
      <c r="A16" s="36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s="16" customFormat="1" ht="27" customHeight="1">
      <c r="A17" s="36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27" customHeight="1">
      <c r="A18" s="1" t="s">
        <v>78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27" customHeight="1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2:11" ht="27" customHeight="1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2:11" ht="27" customHeight="1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3" s="15" customFormat="1" ht="27" customHeight="1">
      <c r="A22" s="32"/>
      <c r="C22" s="15" t="s">
        <v>166</v>
      </c>
    </row>
    <row r="23" spans="1:3" s="15" customFormat="1" ht="27" customHeight="1">
      <c r="A23" s="32"/>
      <c r="C23" s="15" t="s">
        <v>165</v>
      </c>
    </row>
    <row r="25" spans="1:11" ht="27" customHeight="1">
      <c r="A25" s="87" t="s">
        <v>252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1:11" ht="27" customHeight="1">
      <c r="A26" s="87" t="s">
        <v>213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1:11" ht="27" customHeight="1">
      <c r="A27" s="87" t="s">
        <v>214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1:11" ht="27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27" customHeight="1">
      <c r="A29" s="3"/>
      <c r="B29" s="3"/>
      <c r="C29" s="3"/>
      <c r="D29" s="3"/>
      <c r="E29" s="38"/>
      <c r="F29" s="38"/>
      <c r="G29" s="38"/>
      <c r="H29" s="38"/>
      <c r="I29" s="38"/>
      <c r="J29" s="38"/>
      <c r="K29" s="49" t="s">
        <v>238</v>
      </c>
    </row>
    <row r="30" spans="1:11" ht="27" customHeight="1">
      <c r="A30" s="2"/>
      <c r="B30" s="2"/>
      <c r="C30" s="2"/>
      <c r="D30" s="2"/>
      <c r="E30" s="6" t="s">
        <v>211</v>
      </c>
      <c r="F30" s="2"/>
      <c r="G30" s="88" t="s">
        <v>208</v>
      </c>
      <c r="H30" s="88"/>
      <c r="I30" s="88"/>
      <c r="J30" s="6"/>
      <c r="K30" s="6" t="s">
        <v>95</v>
      </c>
    </row>
    <row r="31" spans="1:11" s="16" customFormat="1" ht="27" customHeight="1">
      <c r="A31" s="36"/>
      <c r="B31" s="11"/>
      <c r="C31" s="11"/>
      <c r="D31" s="11"/>
      <c r="E31" s="37" t="s">
        <v>212</v>
      </c>
      <c r="F31" s="7"/>
      <c r="G31" s="37" t="s">
        <v>209</v>
      </c>
      <c r="H31" s="7"/>
      <c r="I31" s="37" t="s">
        <v>210</v>
      </c>
      <c r="J31" s="7"/>
      <c r="K31" s="7"/>
    </row>
    <row r="32" spans="1:11" s="16" customFormat="1" ht="27" customHeight="1">
      <c r="A32" s="36" t="s">
        <v>400</v>
      </c>
      <c r="B32" s="11"/>
      <c r="C32" s="11"/>
      <c r="D32" s="11"/>
      <c r="E32" s="11">
        <v>360000000</v>
      </c>
      <c r="F32" s="11"/>
      <c r="G32" s="11">
        <v>9387444.91</v>
      </c>
      <c r="H32" s="11"/>
      <c r="I32" s="11">
        <v>-184971944.44</v>
      </c>
      <c r="J32" s="11"/>
      <c r="K32" s="11">
        <f>+E32+G32+I32</f>
        <v>184415500.47000003</v>
      </c>
    </row>
    <row r="33" spans="1:11" s="16" customFormat="1" ht="27" customHeight="1">
      <c r="A33" s="36" t="s">
        <v>206</v>
      </c>
      <c r="B33" s="11"/>
      <c r="C33" s="11"/>
      <c r="D33" s="11"/>
      <c r="E33" s="7">
        <v>0</v>
      </c>
      <c r="F33" s="11"/>
      <c r="G33" s="7">
        <v>0</v>
      </c>
      <c r="H33" s="11"/>
      <c r="I33" s="7">
        <v>-55837853.6</v>
      </c>
      <c r="J33" s="11"/>
      <c r="K33" s="7">
        <f>+E33+G33+I33</f>
        <v>-55837853.6</v>
      </c>
    </row>
    <row r="34" spans="1:11" s="16" customFormat="1" ht="27" customHeight="1">
      <c r="A34" s="36" t="s">
        <v>401</v>
      </c>
      <c r="B34" s="11"/>
      <c r="C34" s="11"/>
      <c r="D34" s="11"/>
      <c r="E34" s="11">
        <f>SUM(E32:E33)</f>
        <v>360000000</v>
      </c>
      <c r="F34" s="11"/>
      <c r="G34" s="11">
        <f>SUM(G32:G33)</f>
        <v>9387444.91</v>
      </c>
      <c r="H34" s="11"/>
      <c r="I34" s="11">
        <f>SUM(I32:I33)</f>
        <v>-240809798.04</v>
      </c>
      <c r="J34" s="11"/>
      <c r="K34" s="11">
        <f>SUM(K32:K33)</f>
        <v>128577646.87000003</v>
      </c>
    </row>
    <row r="35" spans="1:11" s="16" customFormat="1" ht="27" customHeight="1">
      <c r="A35" s="36" t="s">
        <v>207</v>
      </c>
      <c r="B35" s="11"/>
      <c r="C35" s="11"/>
      <c r="D35" s="11"/>
      <c r="E35" s="11">
        <v>0</v>
      </c>
      <c r="F35" s="11"/>
      <c r="G35" s="11">
        <v>0</v>
      </c>
      <c r="H35" s="11"/>
      <c r="I35" s="11">
        <f>+Sheet1!H179</f>
        <v>103666609.77999996</v>
      </c>
      <c r="J35" s="11"/>
      <c r="K35" s="11">
        <f>+E35+G35+I35</f>
        <v>103666609.77999996</v>
      </c>
    </row>
    <row r="36" spans="1:11" s="16" customFormat="1" ht="27" customHeight="1" thickBot="1">
      <c r="A36" s="36" t="s">
        <v>237</v>
      </c>
      <c r="B36" s="11"/>
      <c r="C36" s="11"/>
      <c r="D36" s="11"/>
      <c r="E36" s="10">
        <f>SUM(E34:E35)</f>
        <v>360000000</v>
      </c>
      <c r="F36" s="11"/>
      <c r="G36" s="10">
        <f>SUM(G34:G35)</f>
        <v>9387444.91</v>
      </c>
      <c r="H36" s="11"/>
      <c r="I36" s="10">
        <f>SUM(I34:I35)</f>
        <v>-137143188.26000005</v>
      </c>
      <c r="J36" s="11"/>
      <c r="K36" s="10">
        <f>SUM(K34:K35)</f>
        <v>232244256.64999998</v>
      </c>
    </row>
    <row r="37" spans="1:11" s="16" customFormat="1" ht="27" customHeight="1" thickTop="1">
      <c r="A37" s="36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s="16" customFormat="1" ht="27" customHeight="1">
      <c r="A38" s="36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s="16" customFormat="1" ht="27" customHeight="1">
      <c r="A39" s="36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ht="27" customHeight="1">
      <c r="A40" s="1" t="s">
        <v>78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27" customHeight="1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27" customHeigh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2:11" ht="27" customHeight="1"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3" s="15" customFormat="1" ht="27" customHeight="1">
      <c r="A44" s="32"/>
      <c r="C44" s="15" t="s">
        <v>166</v>
      </c>
    </row>
    <row r="45" spans="1:3" s="15" customFormat="1" ht="27" customHeight="1">
      <c r="A45" s="32"/>
      <c r="C45" s="15" t="s">
        <v>165</v>
      </c>
    </row>
  </sheetData>
  <mergeCells count="8">
    <mergeCell ref="A2:K2"/>
    <mergeCell ref="A3:K3"/>
    <mergeCell ref="A1:K1"/>
    <mergeCell ref="A25:K25"/>
    <mergeCell ref="A26:K26"/>
    <mergeCell ref="A27:K27"/>
    <mergeCell ref="G30:I30"/>
    <mergeCell ref="G6:I6"/>
  </mergeCells>
  <printOptions/>
  <pageMargins left="0.59" right="0.22" top="0.66" bottom="0.92" header="0.42" footer="0.5"/>
  <pageSetup horizontalDpi="180" verticalDpi="180" orientation="portrait" paperSize="9" r:id="rId1"/>
  <rowBreaks count="2" manualBreakCount="2">
    <brk id="24" max="255" man="1"/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326"/>
  <sheetViews>
    <sheetView workbookViewId="0" topLeftCell="A1">
      <selection activeCell="C10" sqref="C10"/>
    </sheetView>
  </sheetViews>
  <sheetFormatPr defaultColWidth="9.140625" defaultRowHeight="21.75" customHeight="1"/>
  <cols>
    <col min="1" max="1" width="24.7109375" style="52" customWidth="1"/>
    <col min="2" max="2" width="12.7109375" style="52" bestFit="1" customWidth="1"/>
    <col min="3" max="3" width="12.28125" style="52" bestFit="1" customWidth="1"/>
    <col min="4" max="4" width="0.85546875" style="52" customWidth="1"/>
    <col min="5" max="5" width="12.28125" style="52" bestFit="1" customWidth="1"/>
    <col min="6" max="6" width="0.85546875" style="52" customWidth="1"/>
    <col min="7" max="7" width="7.8515625" style="52" customWidth="1"/>
    <col min="8" max="8" width="0.85546875" style="52" customWidth="1"/>
    <col min="9" max="9" width="7.8515625" style="52" customWidth="1"/>
    <col min="10" max="10" width="0.85546875" style="52" customWidth="1"/>
    <col min="11" max="11" width="12.00390625" style="52" bestFit="1" customWidth="1"/>
    <col min="12" max="12" width="0.85546875" style="52" customWidth="1"/>
    <col min="13" max="13" width="12.00390625" style="52" bestFit="1" customWidth="1"/>
    <col min="14" max="14" width="0.85546875" style="52" customWidth="1"/>
    <col min="15" max="15" width="9.00390625" style="53" customWidth="1"/>
    <col min="16" max="16" width="0.85546875" style="53" customWidth="1"/>
    <col min="17" max="17" width="9.28125" style="53" customWidth="1"/>
    <col min="18" max="18" width="0.85546875" style="52" customWidth="1"/>
    <col min="19" max="19" width="9.7109375" style="53" customWidth="1"/>
    <col min="20" max="20" width="0.85546875" style="53" customWidth="1"/>
    <col min="21" max="21" width="9.7109375" style="53" customWidth="1"/>
    <col min="22" max="22" width="0.85546875" style="52" customWidth="1"/>
    <col min="23" max="16384" width="9.140625" style="52" customWidth="1"/>
  </cols>
  <sheetData>
    <row r="1" spans="1:21" ht="21.75" customHeight="1">
      <c r="A1" s="91" t="s">
        <v>134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</row>
    <row r="3" ht="21.75" customHeight="1">
      <c r="A3" s="67" t="s">
        <v>336</v>
      </c>
    </row>
    <row r="4" spans="9:21" ht="21.75" customHeight="1">
      <c r="I4" s="54"/>
      <c r="J4" s="54"/>
      <c r="K4" s="92" t="s">
        <v>270</v>
      </c>
      <c r="L4" s="92"/>
      <c r="M4" s="92"/>
      <c r="N4" s="92"/>
      <c r="O4" s="92"/>
      <c r="P4" s="92"/>
      <c r="Q4" s="92"/>
      <c r="R4" s="54"/>
      <c r="S4" s="93" t="s">
        <v>271</v>
      </c>
      <c r="T4" s="93"/>
      <c r="U4" s="93"/>
    </row>
    <row r="5" spans="1:21" ht="21.75" customHeight="1">
      <c r="A5" s="55" t="s">
        <v>132</v>
      </c>
      <c r="B5" s="55" t="s">
        <v>272</v>
      </c>
      <c r="C5" s="92" t="s">
        <v>273</v>
      </c>
      <c r="D5" s="92"/>
      <c r="E5" s="92"/>
      <c r="F5" s="55"/>
      <c r="G5" s="92" t="s">
        <v>6</v>
      </c>
      <c r="H5" s="92"/>
      <c r="I5" s="92"/>
      <c r="J5" s="54"/>
      <c r="K5" s="94" t="s">
        <v>274</v>
      </c>
      <c r="L5" s="94"/>
      <c r="M5" s="94"/>
      <c r="O5" s="94" t="s">
        <v>275</v>
      </c>
      <c r="P5" s="94"/>
      <c r="Q5" s="94"/>
      <c r="S5" s="94" t="s">
        <v>275</v>
      </c>
      <c r="T5" s="94"/>
      <c r="U5" s="94"/>
    </row>
    <row r="6" spans="3:21" ht="21.75" customHeight="1">
      <c r="C6" s="56" t="s">
        <v>182</v>
      </c>
      <c r="D6" s="57"/>
      <c r="E6" s="56" t="s">
        <v>167</v>
      </c>
      <c r="G6" s="56" t="s">
        <v>182</v>
      </c>
      <c r="H6" s="57"/>
      <c r="I6" s="56" t="s">
        <v>167</v>
      </c>
      <c r="J6" s="58"/>
      <c r="K6" s="56" t="s">
        <v>182</v>
      </c>
      <c r="L6" s="57"/>
      <c r="M6" s="56" t="s">
        <v>167</v>
      </c>
      <c r="N6" s="59"/>
      <c r="O6" s="56" t="s">
        <v>182</v>
      </c>
      <c r="P6" s="57"/>
      <c r="Q6" s="56" t="s">
        <v>167</v>
      </c>
      <c r="R6" s="60"/>
      <c r="S6" s="56" t="s">
        <v>182</v>
      </c>
      <c r="T6" s="57"/>
      <c r="U6" s="56" t="s">
        <v>167</v>
      </c>
    </row>
    <row r="7" spans="1:13" ht="21.75" customHeight="1">
      <c r="A7" s="61" t="s">
        <v>0</v>
      </c>
      <c r="K7" s="53"/>
      <c r="L7" s="53"/>
      <c r="M7" s="53"/>
    </row>
    <row r="8" spans="1:22" ht="21.75" customHeight="1">
      <c r="A8" s="52" t="s">
        <v>1</v>
      </c>
      <c r="B8" s="52" t="s">
        <v>337</v>
      </c>
      <c r="C8" s="52">
        <v>150000000</v>
      </c>
      <c r="E8" s="52">
        <v>150000000</v>
      </c>
      <c r="G8" s="62">
        <v>94.56</v>
      </c>
      <c r="I8" s="62">
        <v>94.56</v>
      </c>
      <c r="J8" s="53"/>
      <c r="K8" s="53">
        <v>9907436</v>
      </c>
      <c r="L8" s="53"/>
      <c r="M8" s="53">
        <v>9907436</v>
      </c>
      <c r="N8" s="53"/>
      <c r="O8" s="53">
        <v>0</v>
      </c>
      <c r="Q8" s="53">
        <v>0</v>
      </c>
      <c r="R8" s="53"/>
      <c r="S8" s="54">
        <v>0</v>
      </c>
      <c r="U8" s="54">
        <v>0</v>
      </c>
      <c r="V8" s="53"/>
    </row>
    <row r="9" spans="1:22" ht="21.75" customHeight="1">
      <c r="A9" s="61" t="s">
        <v>2</v>
      </c>
      <c r="I9" s="53"/>
      <c r="J9" s="53"/>
      <c r="K9" s="53"/>
      <c r="L9" s="53"/>
      <c r="M9" s="53"/>
      <c r="N9" s="53"/>
      <c r="R9" s="53"/>
      <c r="V9" s="53"/>
    </row>
    <row r="10" spans="1:22" ht="21.75" customHeight="1">
      <c r="A10" s="52" t="s">
        <v>3</v>
      </c>
      <c r="G10" s="62"/>
      <c r="I10" s="55"/>
      <c r="J10" s="53"/>
      <c r="K10" s="53"/>
      <c r="L10" s="53"/>
      <c r="M10" s="55"/>
      <c r="N10" s="53"/>
      <c r="Q10" s="55"/>
      <c r="R10" s="53"/>
      <c r="U10" s="55"/>
      <c r="V10" s="53"/>
    </row>
    <row r="11" spans="1:22" ht="21.75" customHeight="1">
      <c r="A11" s="52" t="s">
        <v>4</v>
      </c>
      <c r="B11" s="52" t="s">
        <v>5</v>
      </c>
      <c r="G11" s="55"/>
      <c r="I11" s="55"/>
      <c r="J11" s="63"/>
      <c r="K11" s="52">
        <v>16012850</v>
      </c>
      <c r="L11" s="53"/>
      <c r="M11" s="53">
        <v>16012850</v>
      </c>
      <c r="N11" s="63"/>
      <c r="O11" s="52">
        <v>0</v>
      </c>
      <c r="Q11" s="53">
        <v>0</v>
      </c>
      <c r="R11" s="53"/>
      <c r="S11" s="52">
        <v>0</v>
      </c>
      <c r="U11" s="53">
        <v>0</v>
      </c>
      <c r="V11" s="53"/>
    </row>
    <row r="12" spans="1:22" ht="21.75" customHeight="1">
      <c r="A12" s="52" t="s">
        <v>338</v>
      </c>
      <c r="G12" s="55"/>
      <c r="I12" s="55"/>
      <c r="J12" s="63"/>
      <c r="L12" s="53"/>
      <c r="M12" s="53"/>
      <c r="N12" s="63"/>
      <c r="O12" s="52"/>
      <c r="R12" s="53"/>
      <c r="S12" s="52"/>
      <c r="V12" s="53"/>
    </row>
    <row r="13" spans="1:22" ht="21.75" customHeight="1">
      <c r="A13" s="52" t="s">
        <v>4</v>
      </c>
      <c r="B13" s="52" t="s">
        <v>5</v>
      </c>
      <c r="G13" s="62"/>
      <c r="I13" s="62"/>
      <c r="J13" s="53"/>
      <c r="K13" s="53">
        <v>11700000</v>
      </c>
      <c r="L13" s="53"/>
      <c r="M13" s="53">
        <v>11700000</v>
      </c>
      <c r="N13" s="63"/>
      <c r="O13" s="52">
        <v>0</v>
      </c>
      <c r="Q13" s="53">
        <v>0</v>
      </c>
      <c r="R13" s="53"/>
      <c r="S13" s="52">
        <v>0</v>
      </c>
      <c r="U13" s="53">
        <v>0</v>
      </c>
      <c r="V13" s="53"/>
    </row>
    <row r="14" spans="1:21" ht="21.75" customHeight="1" thickBot="1">
      <c r="A14" s="52" t="s">
        <v>276</v>
      </c>
      <c r="I14" s="53"/>
      <c r="J14" s="53"/>
      <c r="K14" s="70">
        <f>SUM(K8:K13)</f>
        <v>37620286</v>
      </c>
      <c r="L14" s="53"/>
      <c r="M14" s="70">
        <f>SUM(M8:M13)</f>
        <v>37620286</v>
      </c>
      <c r="N14" s="53"/>
      <c r="O14" s="66">
        <f>SUM(O8:O13)</f>
        <v>0</v>
      </c>
      <c r="Q14" s="66">
        <f>SUM(Q8:Q13)</f>
        <v>0</v>
      </c>
      <c r="R14" s="53"/>
      <c r="S14" s="66">
        <f>SUM(S8:S13)</f>
        <v>0</v>
      </c>
      <c r="U14" s="66">
        <f>SUM(U8:U13)</f>
        <v>0</v>
      </c>
    </row>
    <row r="15" spans="1:14" ht="21.75" customHeight="1" thickTop="1">
      <c r="A15" s="52" t="s">
        <v>277</v>
      </c>
      <c r="I15" s="63"/>
      <c r="J15" s="64"/>
      <c r="K15" s="65">
        <v>-37620286</v>
      </c>
      <c r="L15" s="65"/>
      <c r="M15" s="65">
        <v>-37620286</v>
      </c>
      <c r="N15" s="64"/>
    </row>
    <row r="16" spans="1:14" ht="21.75" customHeight="1" thickBot="1">
      <c r="A16" s="52" t="s">
        <v>278</v>
      </c>
      <c r="I16" s="63"/>
      <c r="J16" s="64"/>
      <c r="K16" s="66">
        <f>SUM(K14:K15)</f>
        <v>0</v>
      </c>
      <c r="L16" s="53"/>
      <c r="M16" s="66">
        <f>SUM(M14:M15)</f>
        <v>0</v>
      </c>
      <c r="N16" s="64"/>
    </row>
    <row r="17" spans="1:12" s="71" customFormat="1" ht="21.75" customHeight="1" thickTop="1">
      <c r="A17" s="71" t="s">
        <v>11</v>
      </c>
      <c r="I17" s="72"/>
      <c r="J17" s="72"/>
      <c r="K17" s="72"/>
      <c r="L17" s="72"/>
    </row>
    <row r="18" spans="1:12" s="71" customFormat="1" ht="21.75" customHeight="1">
      <c r="A18" s="71" t="s">
        <v>8</v>
      </c>
      <c r="I18" s="72"/>
      <c r="J18" s="72"/>
      <c r="K18" s="72"/>
      <c r="L18" s="72"/>
    </row>
    <row r="19" spans="1:12" s="71" customFormat="1" ht="21.75" customHeight="1">
      <c r="A19" s="71" t="s">
        <v>9</v>
      </c>
      <c r="I19" s="72"/>
      <c r="J19" s="72"/>
      <c r="K19" s="72"/>
      <c r="L19" s="72"/>
    </row>
    <row r="20" spans="1:12" s="71" customFormat="1" ht="21.75" customHeight="1">
      <c r="A20" s="71" t="s">
        <v>7</v>
      </c>
      <c r="I20" s="72"/>
      <c r="J20" s="72"/>
      <c r="K20" s="72"/>
      <c r="L20" s="72"/>
    </row>
    <row r="21" spans="1:12" s="71" customFormat="1" ht="21.75" customHeight="1">
      <c r="A21" s="71" t="s">
        <v>267</v>
      </c>
      <c r="I21" s="72"/>
      <c r="J21" s="72"/>
      <c r="K21" s="72"/>
      <c r="L21" s="72"/>
    </row>
    <row r="22" spans="15:21" s="67" customFormat="1" ht="21.75" customHeight="1">
      <c r="O22" s="68"/>
      <c r="P22" s="69"/>
      <c r="Q22" s="68"/>
      <c r="S22" s="68"/>
      <c r="T22" s="69"/>
      <c r="U22" s="68"/>
    </row>
    <row r="23" spans="4:5" s="15" customFormat="1" ht="21.75" customHeight="1">
      <c r="D23" s="73" t="s">
        <v>166</v>
      </c>
      <c r="E23" s="31"/>
    </row>
    <row r="24" spans="4:5" s="15" customFormat="1" ht="21.75" customHeight="1">
      <c r="D24" s="73" t="s">
        <v>10</v>
      </c>
      <c r="E24" s="31"/>
    </row>
    <row r="25" spans="15:21" s="67" customFormat="1" ht="21.75" customHeight="1">
      <c r="O25" s="68"/>
      <c r="P25" s="69"/>
      <c r="Q25" s="68"/>
      <c r="S25" s="68"/>
      <c r="T25" s="69"/>
      <c r="U25" s="68"/>
    </row>
    <row r="26" spans="15:21" s="67" customFormat="1" ht="21.75" customHeight="1">
      <c r="O26" s="68"/>
      <c r="P26" s="69"/>
      <c r="Q26" s="68"/>
      <c r="S26" s="68"/>
      <c r="T26" s="69"/>
      <c r="U26" s="68"/>
    </row>
    <row r="27" spans="15:21" s="67" customFormat="1" ht="21.75" customHeight="1">
      <c r="O27" s="68"/>
      <c r="P27" s="69"/>
      <c r="Q27" s="68"/>
      <c r="S27" s="68"/>
      <c r="T27" s="69"/>
      <c r="U27" s="68"/>
    </row>
    <row r="28" spans="11:19" s="67" customFormat="1" ht="21.75" customHeight="1">
      <c r="K28" s="69"/>
      <c r="L28" s="69"/>
      <c r="M28" s="69"/>
      <c r="N28" s="69"/>
      <c r="O28" s="69"/>
      <c r="P28" s="69"/>
      <c r="Q28" s="69"/>
      <c r="R28" s="69"/>
      <c r="S28" s="69"/>
    </row>
    <row r="29" spans="15:21" s="67" customFormat="1" ht="21.75" customHeight="1">
      <c r="O29" s="69"/>
      <c r="P29" s="69"/>
      <c r="Q29" s="69"/>
      <c r="S29" s="69"/>
      <c r="T29" s="69"/>
      <c r="U29" s="69"/>
    </row>
    <row r="30" ht="21.75" customHeight="1">
      <c r="A30" s="67"/>
    </row>
    <row r="68" spans="15:21" ht="21.75" customHeight="1">
      <c r="O68" s="52"/>
      <c r="P68" s="52"/>
      <c r="Q68" s="52"/>
      <c r="S68" s="52"/>
      <c r="T68" s="52"/>
      <c r="U68" s="52"/>
    </row>
    <row r="69" spans="15:21" ht="21.75" customHeight="1">
      <c r="O69" s="52"/>
      <c r="P69" s="52"/>
      <c r="Q69" s="52"/>
      <c r="S69" s="52"/>
      <c r="T69" s="52"/>
      <c r="U69" s="52"/>
    </row>
    <row r="70" spans="15:21" ht="21.75" customHeight="1">
      <c r="O70" s="52"/>
      <c r="P70" s="52"/>
      <c r="Q70" s="52"/>
      <c r="S70" s="52"/>
      <c r="T70" s="52"/>
      <c r="U70" s="52"/>
    </row>
    <row r="71" spans="15:21" ht="21.75" customHeight="1">
      <c r="O71" s="52"/>
      <c r="P71" s="52"/>
      <c r="Q71" s="52"/>
      <c r="S71" s="52"/>
      <c r="T71" s="52"/>
      <c r="U71" s="52"/>
    </row>
    <row r="76" spans="15:21" ht="21.75" customHeight="1">
      <c r="O76" s="52"/>
      <c r="P76" s="52"/>
      <c r="Q76" s="52"/>
      <c r="S76" s="52"/>
      <c r="T76" s="52"/>
      <c r="U76" s="52"/>
    </row>
    <row r="77" spans="15:21" ht="21.75" customHeight="1">
      <c r="O77" s="52"/>
      <c r="P77" s="52"/>
      <c r="Q77" s="52"/>
      <c r="S77" s="52"/>
      <c r="T77" s="52"/>
      <c r="U77" s="52"/>
    </row>
    <row r="78" spans="15:21" ht="21.75" customHeight="1">
      <c r="O78" s="52"/>
      <c r="P78" s="52"/>
      <c r="Q78" s="52"/>
      <c r="S78" s="52"/>
      <c r="T78" s="52"/>
      <c r="U78" s="52"/>
    </row>
    <row r="96" spans="15:21" ht="21.75" customHeight="1">
      <c r="O96" s="52"/>
      <c r="P96" s="52"/>
      <c r="Q96" s="52"/>
      <c r="S96" s="52"/>
      <c r="T96" s="52"/>
      <c r="U96" s="52"/>
    </row>
    <row r="97" spans="15:21" ht="21.75" customHeight="1">
      <c r="O97" s="52"/>
      <c r="P97" s="52"/>
      <c r="Q97" s="52"/>
      <c r="S97" s="52"/>
      <c r="T97" s="52"/>
      <c r="U97" s="52"/>
    </row>
    <row r="98" spans="15:21" ht="21.75" customHeight="1">
      <c r="O98" s="52"/>
      <c r="P98" s="52"/>
      <c r="Q98" s="52"/>
      <c r="S98" s="52"/>
      <c r="T98" s="52"/>
      <c r="U98" s="52"/>
    </row>
    <row r="99" spans="15:21" ht="21.75" customHeight="1">
      <c r="O99" s="52"/>
      <c r="P99" s="52"/>
      <c r="Q99" s="52"/>
      <c r="S99" s="52"/>
      <c r="T99" s="52"/>
      <c r="U99" s="52"/>
    </row>
    <row r="104" spans="15:21" ht="21.75" customHeight="1">
      <c r="O104" s="52"/>
      <c r="P104" s="52"/>
      <c r="Q104" s="52"/>
      <c r="S104" s="52"/>
      <c r="T104" s="52"/>
      <c r="U104" s="52"/>
    </row>
    <row r="105" spans="15:21" ht="21.75" customHeight="1">
      <c r="O105" s="52"/>
      <c r="P105" s="52"/>
      <c r="Q105" s="52"/>
      <c r="S105" s="52"/>
      <c r="T105" s="52"/>
      <c r="U105" s="52"/>
    </row>
    <row r="106" spans="15:21" ht="21.75" customHeight="1">
      <c r="O106" s="52"/>
      <c r="P106" s="52"/>
      <c r="Q106" s="52"/>
      <c r="S106" s="52"/>
      <c r="T106" s="52"/>
      <c r="U106" s="52"/>
    </row>
    <row r="119" spans="15:21" ht="21.75" customHeight="1">
      <c r="O119" s="52"/>
      <c r="P119" s="52"/>
      <c r="Q119" s="52"/>
      <c r="S119" s="52"/>
      <c r="T119" s="52"/>
      <c r="U119" s="52"/>
    </row>
    <row r="120" spans="11:21" ht="21.75" customHeight="1">
      <c r="K120" s="53"/>
      <c r="L120" s="53"/>
      <c r="M120" s="53"/>
      <c r="N120" s="53"/>
      <c r="R120" s="53"/>
      <c r="T120" s="52"/>
      <c r="U120" s="52"/>
    </row>
    <row r="156" spans="11:21" ht="21.75" customHeight="1">
      <c r="K156" s="53"/>
      <c r="L156" s="53"/>
      <c r="M156" s="53"/>
      <c r="N156" s="53"/>
      <c r="R156" s="53"/>
      <c r="T156" s="52"/>
      <c r="U156" s="52"/>
    </row>
    <row r="306" spans="1:21" s="54" customFormat="1" ht="21.75" customHeight="1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3"/>
      <c r="P306" s="53"/>
      <c r="Q306" s="53"/>
      <c r="R306" s="52"/>
      <c r="S306" s="53"/>
      <c r="T306" s="53"/>
      <c r="U306" s="53"/>
    </row>
    <row r="307" spans="1:21" s="54" customFormat="1" ht="21.75" customHeight="1">
      <c r="A307" s="52"/>
      <c r="O307" s="65"/>
      <c r="P307" s="65"/>
      <c r="Q307" s="65"/>
      <c r="S307" s="65"/>
      <c r="T307" s="65"/>
      <c r="U307" s="65"/>
    </row>
    <row r="308" spans="15:21" s="54" customFormat="1" ht="21.75" customHeight="1">
      <c r="O308" s="65"/>
      <c r="P308" s="65"/>
      <c r="Q308" s="65"/>
      <c r="S308" s="65"/>
      <c r="T308" s="65"/>
      <c r="U308" s="65"/>
    </row>
    <row r="309" spans="15:21" s="54" customFormat="1" ht="21.75" customHeight="1">
      <c r="O309" s="65"/>
      <c r="P309" s="65"/>
      <c r="Q309" s="65"/>
      <c r="S309" s="65"/>
      <c r="T309" s="65"/>
      <c r="U309" s="65"/>
    </row>
    <row r="310" spans="15:21" s="54" customFormat="1" ht="21.75" customHeight="1">
      <c r="O310" s="65"/>
      <c r="P310" s="65"/>
      <c r="Q310" s="65"/>
      <c r="S310" s="65"/>
      <c r="T310" s="65"/>
      <c r="U310" s="65"/>
    </row>
    <row r="311" spans="15:21" s="54" customFormat="1" ht="21.75" customHeight="1">
      <c r="O311" s="65"/>
      <c r="P311" s="65"/>
      <c r="Q311" s="65"/>
      <c r="S311" s="65"/>
      <c r="T311" s="65"/>
      <c r="U311" s="65"/>
    </row>
    <row r="312" spans="15:21" s="54" customFormat="1" ht="21.75" customHeight="1">
      <c r="O312" s="65"/>
      <c r="P312" s="65"/>
      <c r="Q312" s="65"/>
      <c r="S312" s="65"/>
      <c r="T312" s="65"/>
      <c r="U312" s="65"/>
    </row>
    <row r="313" spans="15:21" s="54" customFormat="1" ht="21.75" customHeight="1">
      <c r="O313" s="65"/>
      <c r="P313" s="65"/>
      <c r="Q313" s="65"/>
      <c r="S313" s="65"/>
      <c r="T313" s="65"/>
      <c r="U313" s="65"/>
    </row>
    <row r="314" spans="15:21" s="54" customFormat="1" ht="21.75" customHeight="1">
      <c r="O314" s="65"/>
      <c r="P314" s="65"/>
      <c r="Q314" s="65"/>
      <c r="S314" s="65"/>
      <c r="T314" s="65"/>
      <c r="U314" s="65"/>
    </row>
    <row r="315" spans="15:21" s="54" customFormat="1" ht="21.75" customHeight="1">
      <c r="O315" s="65"/>
      <c r="P315" s="65"/>
      <c r="Q315" s="65"/>
      <c r="S315" s="65"/>
      <c r="T315" s="65"/>
      <c r="U315" s="65"/>
    </row>
    <row r="316" spans="15:21" s="54" customFormat="1" ht="21.75" customHeight="1">
      <c r="O316" s="65"/>
      <c r="P316" s="65"/>
      <c r="Q316" s="65"/>
      <c r="S316" s="65"/>
      <c r="T316" s="65"/>
      <c r="U316" s="65"/>
    </row>
    <row r="317" spans="15:21" s="54" customFormat="1" ht="21.75" customHeight="1">
      <c r="O317" s="65"/>
      <c r="P317" s="65"/>
      <c r="Q317" s="65"/>
      <c r="S317" s="65"/>
      <c r="T317" s="65"/>
      <c r="U317" s="65"/>
    </row>
    <row r="318" spans="15:21" s="54" customFormat="1" ht="21.75" customHeight="1">
      <c r="O318" s="65"/>
      <c r="P318" s="65"/>
      <c r="Q318" s="65"/>
      <c r="S318" s="65"/>
      <c r="T318" s="65"/>
      <c r="U318" s="65"/>
    </row>
    <row r="319" spans="15:21" s="54" customFormat="1" ht="21.75" customHeight="1">
      <c r="O319" s="65"/>
      <c r="P319" s="65"/>
      <c r="Q319" s="65"/>
      <c r="S319" s="65"/>
      <c r="T319" s="65"/>
      <c r="U319" s="65"/>
    </row>
    <row r="320" spans="15:21" s="54" customFormat="1" ht="21.75" customHeight="1">
      <c r="O320" s="65"/>
      <c r="P320" s="65"/>
      <c r="Q320" s="65"/>
      <c r="S320" s="65"/>
      <c r="T320" s="65"/>
      <c r="U320" s="65"/>
    </row>
    <row r="321" spans="15:21" s="54" customFormat="1" ht="21.75" customHeight="1">
      <c r="O321" s="65"/>
      <c r="P321" s="65"/>
      <c r="Q321" s="65"/>
      <c r="S321" s="65"/>
      <c r="T321" s="65"/>
      <c r="U321" s="65"/>
    </row>
    <row r="322" spans="15:21" s="54" customFormat="1" ht="21.75" customHeight="1">
      <c r="O322" s="65"/>
      <c r="P322" s="65"/>
      <c r="Q322" s="65"/>
      <c r="S322" s="65"/>
      <c r="T322" s="65"/>
      <c r="U322" s="65"/>
    </row>
    <row r="323" spans="15:21" s="54" customFormat="1" ht="21.75" customHeight="1">
      <c r="O323" s="65"/>
      <c r="P323" s="65"/>
      <c r="Q323" s="65"/>
      <c r="S323" s="65"/>
      <c r="T323" s="65"/>
      <c r="U323" s="65"/>
    </row>
    <row r="324" spans="15:21" s="54" customFormat="1" ht="21.75" customHeight="1">
      <c r="O324" s="65"/>
      <c r="P324" s="65"/>
      <c r="Q324" s="65"/>
      <c r="S324" s="65"/>
      <c r="T324" s="65"/>
      <c r="U324" s="65"/>
    </row>
    <row r="325" spans="1:21" ht="21.75" customHeight="1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65"/>
      <c r="P325" s="65"/>
      <c r="Q325" s="65"/>
      <c r="R325" s="54"/>
      <c r="S325" s="65"/>
      <c r="T325" s="65"/>
      <c r="U325" s="65"/>
    </row>
    <row r="326" ht="21.75" customHeight="1">
      <c r="A326" s="54"/>
    </row>
  </sheetData>
  <mergeCells count="8">
    <mergeCell ref="A1:U1"/>
    <mergeCell ref="K4:Q4"/>
    <mergeCell ref="S4:U4"/>
    <mergeCell ref="C5:E5"/>
    <mergeCell ref="G5:I5"/>
    <mergeCell ref="K5:M5"/>
    <mergeCell ref="O5:Q5"/>
    <mergeCell ref="S5:U5"/>
  </mergeCells>
  <printOptions/>
  <pageMargins left="0.36" right="0.13" top="0.53" bottom="0.68" header="0.28" footer="0.5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6"/>
  <sheetViews>
    <sheetView zoomScale="85" zoomScaleNormal="85" workbookViewId="0" topLeftCell="A1">
      <selection activeCell="H10" sqref="H10"/>
    </sheetView>
  </sheetViews>
  <sheetFormatPr defaultColWidth="9.140625" defaultRowHeight="24" customHeight="1"/>
  <cols>
    <col min="3" max="3" width="3.8515625" style="0" customWidth="1"/>
    <col min="4" max="4" width="14.57421875" style="0" bestFit="1" customWidth="1"/>
    <col min="5" max="5" width="0.42578125" style="0" customWidth="1"/>
    <col min="6" max="6" width="14.57421875" style="0" customWidth="1"/>
    <col min="7" max="7" width="0.42578125" style="0" customWidth="1"/>
    <col min="8" max="8" width="14.57421875" style="0" customWidth="1"/>
    <col min="9" max="9" width="0.42578125" style="0" customWidth="1"/>
    <col min="10" max="10" width="13.7109375" style="0" bestFit="1" customWidth="1"/>
    <col min="11" max="11" width="0.42578125" style="0" customWidth="1"/>
    <col min="12" max="12" width="14.421875" style="0" customWidth="1"/>
    <col min="13" max="13" width="2.7109375" style="0" customWidth="1"/>
  </cols>
  <sheetData>
    <row r="1" spans="1:12" ht="26.25" customHeight="1">
      <c r="A1" s="86" t="s">
        <v>135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ht="26.25" customHeight="1"/>
    <row r="3" spans="1:9" ht="26.25" customHeight="1">
      <c r="A3" s="1" t="s">
        <v>168</v>
      </c>
      <c r="B3" s="1"/>
      <c r="C3" s="2"/>
      <c r="D3" s="2"/>
      <c r="E3" s="2"/>
      <c r="F3" s="2"/>
      <c r="G3" s="2"/>
      <c r="H3" s="2"/>
      <c r="I3" s="11"/>
    </row>
    <row r="4" spans="1:9" ht="26.25" customHeight="1">
      <c r="A4" s="1" t="s">
        <v>169</v>
      </c>
      <c r="B4" s="1"/>
      <c r="C4" s="2"/>
      <c r="D4" s="2"/>
      <c r="E4" s="2"/>
      <c r="F4" s="2"/>
      <c r="G4" s="2"/>
      <c r="H4" s="2"/>
      <c r="I4" s="11"/>
    </row>
    <row r="5" spans="1:9" ht="23.25">
      <c r="A5" s="1" t="s">
        <v>387</v>
      </c>
      <c r="B5" s="1"/>
      <c r="C5" s="2"/>
      <c r="D5" s="2"/>
      <c r="E5" s="2"/>
      <c r="F5" s="2"/>
      <c r="G5" s="2"/>
      <c r="H5" s="2"/>
      <c r="I5" s="11"/>
    </row>
    <row r="6" spans="1:10" ht="26.25" customHeight="1">
      <c r="A6" s="1" t="s">
        <v>339</v>
      </c>
      <c r="B6" s="1"/>
      <c r="C6" s="2"/>
      <c r="D6" s="2"/>
      <c r="E6" s="2"/>
      <c r="F6" s="2"/>
      <c r="G6" s="2"/>
      <c r="H6" s="2"/>
      <c r="I6" s="2"/>
      <c r="J6" s="11"/>
    </row>
    <row r="7" spans="1:12" ht="26.25" customHeight="1">
      <c r="A7" s="1"/>
      <c r="B7" s="1"/>
      <c r="C7" s="2"/>
      <c r="D7" s="88" t="s">
        <v>37</v>
      </c>
      <c r="E7" s="88"/>
      <c r="F7" s="88"/>
      <c r="G7" s="88"/>
      <c r="H7" s="88"/>
      <c r="I7" s="88"/>
      <c r="J7" s="88"/>
      <c r="K7" s="88"/>
      <c r="L7" s="88"/>
    </row>
    <row r="8" spans="1:12" ht="26.25" customHeight="1">
      <c r="A8" s="1"/>
      <c r="B8" s="1"/>
      <c r="C8" s="2"/>
      <c r="D8" s="51" t="s">
        <v>170</v>
      </c>
      <c r="E8" s="26"/>
      <c r="F8" s="74" t="s">
        <v>146</v>
      </c>
      <c r="G8" s="26"/>
      <c r="H8" s="74" t="s">
        <v>147</v>
      </c>
      <c r="I8" s="74"/>
      <c r="J8" s="74" t="s">
        <v>178</v>
      </c>
      <c r="K8" s="75"/>
      <c r="L8" s="51" t="s">
        <v>36</v>
      </c>
    </row>
    <row r="9" spans="1:10" ht="26.25" customHeight="1">
      <c r="A9" s="1" t="s">
        <v>140</v>
      </c>
      <c r="B9" s="1"/>
      <c r="C9" s="2"/>
      <c r="D9" s="2"/>
      <c r="E9" s="2"/>
      <c r="F9" s="2"/>
      <c r="G9" s="2"/>
      <c r="H9" s="20"/>
      <c r="I9" s="6"/>
      <c r="J9" s="20"/>
    </row>
    <row r="10" spans="1:12" ht="26.25" customHeight="1">
      <c r="A10" s="1" t="s">
        <v>138</v>
      </c>
      <c r="B10" s="2"/>
      <c r="D10" s="2">
        <v>1656137.93</v>
      </c>
      <c r="E10" s="2"/>
      <c r="F10" s="2">
        <v>62562.89</v>
      </c>
      <c r="G10" s="2"/>
      <c r="H10" s="2">
        <v>0</v>
      </c>
      <c r="I10" s="2"/>
      <c r="J10" s="2">
        <v>-2209.5</v>
      </c>
      <c r="L10" s="28">
        <f>+D10+F10+H10+J10</f>
        <v>1716491.3199999998</v>
      </c>
    </row>
    <row r="11" spans="1:12" ht="26.25" customHeight="1">
      <c r="A11" s="1" t="s">
        <v>139</v>
      </c>
      <c r="B11" s="2"/>
      <c r="D11" s="2">
        <v>4444646.15</v>
      </c>
      <c r="E11" s="2"/>
      <c r="F11" s="2">
        <v>80777.46</v>
      </c>
      <c r="G11" s="2"/>
      <c r="H11" s="2">
        <v>0</v>
      </c>
      <c r="I11" s="2"/>
      <c r="J11" s="2">
        <v>-2691.39</v>
      </c>
      <c r="L11" s="28">
        <f>+D11+F11+H11+J11</f>
        <v>4522732.220000001</v>
      </c>
    </row>
    <row r="12" spans="1:12" ht="26.25" customHeight="1">
      <c r="A12" s="1" t="s">
        <v>141</v>
      </c>
      <c r="B12" s="2"/>
      <c r="D12" s="2">
        <v>3650025.77</v>
      </c>
      <c r="E12" s="2"/>
      <c r="F12" s="2">
        <v>107379.6</v>
      </c>
      <c r="G12" s="2"/>
      <c r="H12" s="2">
        <v>-3442.42</v>
      </c>
      <c r="I12" s="2"/>
      <c r="J12" s="2">
        <v>0</v>
      </c>
      <c r="L12" s="28">
        <f>+D12+F12+H12+J12</f>
        <v>3753962.95</v>
      </c>
    </row>
    <row r="13" spans="1:12" ht="26.25" customHeight="1">
      <c r="A13" s="1" t="s">
        <v>176</v>
      </c>
      <c r="B13" s="2"/>
      <c r="D13" s="2"/>
      <c r="E13" s="2"/>
      <c r="F13" s="2"/>
      <c r="G13" s="2"/>
      <c r="H13" s="2"/>
      <c r="I13" s="2"/>
      <c r="J13" s="2"/>
      <c r="L13" s="28"/>
    </row>
    <row r="14" spans="1:12" ht="26.25" customHeight="1">
      <c r="A14" s="1" t="s">
        <v>177</v>
      </c>
      <c r="B14" s="2"/>
      <c r="D14" s="2">
        <v>7790206.11</v>
      </c>
      <c r="E14" s="2"/>
      <c r="F14" s="2">
        <v>1005160</v>
      </c>
      <c r="G14" s="2"/>
      <c r="H14" s="2">
        <v>0</v>
      </c>
      <c r="I14" s="2"/>
      <c r="J14" s="2">
        <v>0</v>
      </c>
      <c r="L14" s="28">
        <f>+D14+F14-H14+J14</f>
        <v>8795366.11</v>
      </c>
    </row>
    <row r="15" spans="1:12" ht="26.25" customHeight="1">
      <c r="A15" s="1" t="s">
        <v>142</v>
      </c>
      <c r="B15" s="2"/>
      <c r="D15" s="2">
        <v>46538983.06</v>
      </c>
      <c r="E15" s="2"/>
      <c r="F15" s="2">
        <v>264485.97</v>
      </c>
      <c r="G15" s="2"/>
      <c r="H15" s="11">
        <v>-4280858.54</v>
      </c>
      <c r="I15" s="2"/>
      <c r="J15" s="11">
        <v>0</v>
      </c>
      <c r="L15" s="28">
        <f>+D15+F15+H15+J15</f>
        <v>42522610.49</v>
      </c>
    </row>
    <row r="16" spans="1:12" ht="26.25" customHeight="1">
      <c r="A16" s="1"/>
      <c r="B16" s="2" t="s">
        <v>95</v>
      </c>
      <c r="D16" s="26">
        <f>SUM(D10:D15)</f>
        <v>64079999.02</v>
      </c>
      <c r="E16" s="2"/>
      <c r="F16" s="26">
        <f>SUM(F10:F15)</f>
        <v>1520365.92</v>
      </c>
      <c r="G16" s="2"/>
      <c r="H16" s="26">
        <f>SUM(H10:H15)</f>
        <v>-4284300.96</v>
      </c>
      <c r="I16" s="2"/>
      <c r="J16" s="26">
        <f>SUM(J10:J15)</f>
        <v>-4900.889999999999</v>
      </c>
      <c r="L16" s="26">
        <f>SUM(L10:L15)</f>
        <v>61311163.09</v>
      </c>
    </row>
    <row r="17" spans="1:10" ht="26.25" customHeight="1">
      <c r="A17" s="1" t="s">
        <v>143</v>
      </c>
      <c r="C17" s="2"/>
      <c r="D17" s="2"/>
      <c r="E17" s="2"/>
      <c r="F17" s="2"/>
      <c r="G17" s="2"/>
      <c r="H17" s="11"/>
      <c r="I17" s="2"/>
      <c r="J17" s="11"/>
    </row>
    <row r="18" spans="1:12" ht="26.25" customHeight="1">
      <c r="A18" s="1" t="s">
        <v>138</v>
      </c>
      <c r="B18" s="2"/>
      <c r="C18" s="2"/>
      <c r="D18" s="2">
        <v>1498158.33</v>
      </c>
      <c r="E18" s="2"/>
      <c r="F18" s="2">
        <v>77150.33</v>
      </c>
      <c r="G18" s="2"/>
      <c r="H18" s="11">
        <v>0</v>
      </c>
      <c r="I18" s="2"/>
      <c r="J18" s="11">
        <v>0</v>
      </c>
      <c r="L18" s="28">
        <f>+D18+F18-H18+J18</f>
        <v>1575308.6600000001</v>
      </c>
    </row>
    <row r="19" spans="1:12" ht="26.25" customHeight="1">
      <c r="A19" s="1" t="s">
        <v>139</v>
      </c>
      <c r="B19" s="2"/>
      <c r="C19" s="2"/>
      <c r="D19" s="2">
        <v>4004184.47</v>
      </c>
      <c r="E19" s="2"/>
      <c r="F19" s="2">
        <v>172914.21</v>
      </c>
      <c r="G19" s="2"/>
      <c r="H19" s="11">
        <v>0</v>
      </c>
      <c r="I19" s="2"/>
      <c r="J19" s="11">
        <v>0</v>
      </c>
      <c r="L19" s="28">
        <f>+D19+F19-H19+J19</f>
        <v>4177098.68</v>
      </c>
    </row>
    <row r="20" spans="1:12" ht="26.25" customHeight="1">
      <c r="A20" s="1" t="s">
        <v>141</v>
      </c>
      <c r="B20" s="2"/>
      <c r="C20" s="2"/>
      <c r="D20" s="2">
        <v>3477744.09</v>
      </c>
      <c r="E20" s="2"/>
      <c r="F20" s="2">
        <v>87273.12</v>
      </c>
      <c r="G20" s="2"/>
      <c r="H20" s="11">
        <v>-2185.03</v>
      </c>
      <c r="I20" s="2"/>
      <c r="J20" s="11">
        <v>0</v>
      </c>
      <c r="L20" s="28">
        <f>+D20+F20+H20+J20</f>
        <v>3562832.18</v>
      </c>
    </row>
    <row r="21" spans="1:12" ht="26.25" customHeight="1">
      <c r="A21" s="1" t="s">
        <v>176</v>
      </c>
      <c r="B21" s="2"/>
      <c r="C21" s="2"/>
      <c r="D21" s="2"/>
      <c r="E21" s="2"/>
      <c r="F21" s="2"/>
      <c r="G21" s="2"/>
      <c r="H21" s="11"/>
      <c r="I21" s="2"/>
      <c r="J21" s="11"/>
      <c r="L21" s="28"/>
    </row>
    <row r="22" spans="1:12" ht="26.25" customHeight="1">
      <c r="A22" s="1" t="s">
        <v>177</v>
      </c>
      <c r="B22" s="2"/>
      <c r="C22" s="2"/>
      <c r="D22" s="2">
        <v>6762213.86</v>
      </c>
      <c r="E22" s="2"/>
      <c r="F22" s="2">
        <v>446391.47</v>
      </c>
      <c r="G22" s="2"/>
      <c r="H22" s="11">
        <v>0</v>
      </c>
      <c r="I22" s="2"/>
      <c r="J22" s="11">
        <v>0</v>
      </c>
      <c r="L22" s="28">
        <f>+D22+F22+H22+J22</f>
        <v>7208605.33</v>
      </c>
    </row>
    <row r="23" spans="1:12" ht="26.25" customHeight="1">
      <c r="A23" s="1" t="s">
        <v>142</v>
      </c>
      <c r="B23" s="2"/>
      <c r="C23" s="2"/>
      <c r="D23" s="2">
        <v>9081731.79</v>
      </c>
      <c r="E23" s="2"/>
      <c r="F23" s="2">
        <v>7694603.48</v>
      </c>
      <c r="G23" s="2"/>
      <c r="H23" s="11">
        <v>-1750543.53</v>
      </c>
      <c r="I23" s="2"/>
      <c r="J23" s="11">
        <v>0</v>
      </c>
      <c r="L23" s="28">
        <f>+D23+F23+H23+J23</f>
        <v>15025791.74</v>
      </c>
    </row>
    <row r="24" spans="1:12" ht="26.25" customHeight="1">
      <c r="A24" s="1"/>
      <c r="B24" s="2" t="s">
        <v>95</v>
      </c>
      <c r="C24" s="2"/>
      <c r="D24" s="27">
        <f>SUM(D18:D23)</f>
        <v>24824032.54</v>
      </c>
      <c r="E24" s="2"/>
      <c r="F24" s="27">
        <f>SUM(F18:F23)</f>
        <v>8478332.61</v>
      </c>
      <c r="G24" s="11"/>
      <c r="H24" s="27">
        <f>SUM(H18:H23)</f>
        <v>-1752728.56</v>
      </c>
      <c r="I24" s="2"/>
      <c r="J24" s="27">
        <f>SUM(J18:J23)</f>
        <v>0</v>
      </c>
      <c r="L24" s="27">
        <f>SUM(L18:L23)</f>
        <v>31549636.59</v>
      </c>
    </row>
    <row r="25" spans="1:12" ht="26.25" customHeight="1" thickBot="1">
      <c r="A25" s="1" t="s">
        <v>144</v>
      </c>
      <c r="C25" s="2"/>
      <c r="D25" s="10">
        <f>+D16-D24</f>
        <v>39255966.480000004</v>
      </c>
      <c r="E25" s="2"/>
      <c r="F25" s="21"/>
      <c r="G25" s="2"/>
      <c r="H25" s="11"/>
      <c r="I25" s="2"/>
      <c r="J25" s="11"/>
      <c r="L25" s="10">
        <f>+L16-L24</f>
        <v>29761526.500000004</v>
      </c>
    </row>
    <row r="26" spans="1:10" ht="26.25" customHeight="1" thickTop="1">
      <c r="A26" s="1" t="s">
        <v>145</v>
      </c>
      <c r="C26" s="2" t="s">
        <v>38</v>
      </c>
      <c r="D26" s="2"/>
      <c r="E26" s="2"/>
      <c r="F26" s="2"/>
      <c r="G26" s="2"/>
      <c r="H26" s="11"/>
      <c r="I26" s="2"/>
      <c r="J26" s="11"/>
    </row>
    <row r="27" spans="1:10" ht="26.25" customHeight="1">
      <c r="A27" s="1"/>
      <c r="C27" s="2" t="s">
        <v>179</v>
      </c>
      <c r="D27" s="2"/>
      <c r="E27" s="2"/>
      <c r="F27" s="2"/>
      <c r="G27" s="2"/>
      <c r="H27" s="11"/>
      <c r="I27" s="2"/>
      <c r="J27" s="11"/>
    </row>
    <row r="28" spans="1:10" ht="26.25" customHeight="1">
      <c r="A28" s="1"/>
      <c r="C28" s="2"/>
      <c r="D28" s="2"/>
      <c r="E28" s="2"/>
      <c r="F28" s="2"/>
      <c r="G28" s="2"/>
      <c r="H28" s="11"/>
      <c r="I28" s="2"/>
      <c r="J28" s="11"/>
    </row>
    <row r="29" spans="1:3" s="15" customFormat="1" ht="26.25" customHeight="1">
      <c r="A29" s="32"/>
      <c r="C29" s="15" t="s">
        <v>166</v>
      </c>
    </row>
    <row r="30" spans="1:3" s="15" customFormat="1" ht="26.25" customHeight="1">
      <c r="A30" s="32"/>
      <c r="C30" s="15" t="s">
        <v>165</v>
      </c>
    </row>
    <row r="31" spans="1:12" ht="23.25">
      <c r="A31" s="86" t="s">
        <v>156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ht="3" customHeight="1"/>
    <row r="33" spans="1:12" ht="23.25">
      <c r="A33" s="1"/>
      <c r="B33" s="1"/>
      <c r="C33" s="2"/>
      <c r="D33" s="88" t="s">
        <v>219</v>
      </c>
      <c r="E33" s="88"/>
      <c r="F33" s="88"/>
      <c r="G33" s="88"/>
      <c r="H33" s="88"/>
      <c r="I33" s="88"/>
      <c r="J33" s="88"/>
      <c r="K33" s="88"/>
      <c r="L33" s="88"/>
    </row>
    <row r="34" spans="1:12" ht="23.25">
      <c r="A34" s="1"/>
      <c r="B34" s="1"/>
      <c r="C34" s="2"/>
      <c r="D34" s="51" t="s">
        <v>170</v>
      </c>
      <c r="E34" s="26"/>
      <c r="F34" s="74" t="s">
        <v>146</v>
      </c>
      <c r="G34" s="26"/>
      <c r="H34" s="74" t="s">
        <v>147</v>
      </c>
      <c r="I34" s="74"/>
      <c r="J34" s="74" t="s">
        <v>178</v>
      </c>
      <c r="K34" s="75"/>
      <c r="L34" s="51" t="s">
        <v>36</v>
      </c>
    </row>
    <row r="35" spans="1:10" ht="23.25">
      <c r="A35" s="1" t="s">
        <v>140</v>
      </c>
      <c r="B35" s="1"/>
      <c r="C35" s="2"/>
      <c r="D35" s="2"/>
      <c r="E35" s="2"/>
      <c r="F35" s="2"/>
      <c r="G35" s="2"/>
      <c r="H35" s="20"/>
      <c r="I35" s="6"/>
      <c r="J35" s="20"/>
    </row>
    <row r="36" spans="1:12" ht="23.25">
      <c r="A36" s="1" t="s">
        <v>39</v>
      </c>
      <c r="B36" s="2"/>
      <c r="D36" s="2">
        <v>7707800</v>
      </c>
      <c r="E36" s="2"/>
      <c r="F36" s="2">
        <v>0</v>
      </c>
      <c r="G36" s="2"/>
      <c r="H36" s="2">
        <v>0</v>
      </c>
      <c r="I36" s="2"/>
      <c r="J36" s="2">
        <v>0</v>
      </c>
      <c r="L36" s="28">
        <f aca="true" t="shared" si="0" ref="L36:L41">+D36+F36+H36+J36</f>
        <v>7707800</v>
      </c>
    </row>
    <row r="37" spans="1:12" ht="23.25">
      <c r="A37" s="1" t="s">
        <v>40</v>
      </c>
      <c r="B37" s="2"/>
      <c r="D37" s="2">
        <v>41618917</v>
      </c>
      <c r="E37" s="2"/>
      <c r="F37" s="2">
        <v>0</v>
      </c>
      <c r="G37" s="2"/>
      <c r="H37" s="2">
        <v>0</v>
      </c>
      <c r="I37" s="2"/>
      <c r="J37" s="2">
        <v>0</v>
      </c>
      <c r="L37" s="28">
        <f t="shared" si="0"/>
        <v>41618917</v>
      </c>
    </row>
    <row r="38" spans="1:12" ht="23.25">
      <c r="A38" s="1" t="s">
        <v>41</v>
      </c>
      <c r="B38" s="2"/>
      <c r="D38" s="2">
        <v>3766441.16</v>
      </c>
      <c r="E38" s="2"/>
      <c r="F38" s="2">
        <v>9943</v>
      </c>
      <c r="G38" s="2"/>
      <c r="H38" s="2">
        <v>0</v>
      </c>
      <c r="I38" s="2"/>
      <c r="J38" s="2">
        <v>0</v>
      </c>
      <c r="L38" s="28">
        <f t="shared" si="0"/>
        <v>3776384.16</v>
      </c>
    </row>
    <row r="39" spans="1:12" ht="23.25">
      <c r="A39" s="1" t="s">
        <v>138</v>
      </c>
      <c r="B39" s="2"/>
      <c r="D39" s="2">
        <v>2782579.29</v>
      </c>
      <c r="E39" s="2"/>
      <c r="F39" s="2">
        <v>161295.17</v>
      </c>
      <c r="G39" s="2"/>
      <c r="H39" s="2">
        <v>0</v>
      </c>
      <c r="I39" s="2"/>
      <c r="J39" s="2">
        <v>-2209.5</v>
      </c>
      <c r="L39" s="28">
        <f t="shared" si="0"/>
        <v>2941664.96</v>
      </c>
    </row>
    <row r="40" spans="1:12" ht="23.25">
      <c r="A40" s="1" t="s">
        <v>139</v>
      </c>
      <c r="B40" s="2"/>
      <c r="D40" s="2">
        <v>5527454.77</v>
      </c>
      <c r="E40" s="2"/>
      <c r="F40" s="2">
        <v>381568.14</v>
      </c>
      <c r="G40" s="2"/>
      <c r="H40" s="2">
        <v>-108318.91</v>
      </c>
      <c r="I40" s="2"/>
      <c r="J40" s="2">
        <v>-2691.39</v>
      </c>
      <c r="L40" s="28">
        <f t="shared" si="0"/>
        <v>5798012.609999999</v>
      </c>
    </row>
    <row r="41" spans="1:12" ht="23.25">
      <c r="A41" s="1" t="s">
        <v>141</v>
      </c>
      <c r="B41" s="2"/>
      <c r="D41" s="2">
        <v>12668037.83</v>
      </c>
      <c r="E41" s="2"/>
      <c r="F41" s="2">
        <v>242621.1</v>
      </c>
      <c r="G41" s="2"/>
      <c r="H41" s="2">
        <v>-26195.7</v>
      </c>
      <c r="I41" s="2"/>
      <c r="J41" s="2">
        <v>0</v>
      </c>
      <c r="L41" s="28">
        <f t="shared" si="0"/>
        <v>12884463.23</v>
      </c>
    </row>
    <row r="42" spans="1:12" ht="23.25">
      <c r="A42" s="1" t="s">
        <v>176</v>
      </c>
      <c r="B42" s="2"/>
      <c r="D42" s="2"/>
      <c r="E42" s="2"/>
      <c r="F42" s="2"/>
      <c r="G42" s="2"/>
      <c r="H42" s="2"/>
      <c r="I42" s="2"/>
      <c r="J42" s="2"/>
      <c r="L42" s="28"/>
    </row>
    <row r="43" spans="1:12" ht="23.25">
      <c r="A43" s="1" t="s">
        <v>177</v>
      </c>
      <c r="B43" s="2"/>
      <c r="D43" s="2">
        <v>7790206.11</v>
      </c>
      <c r="E43" s="2"/>
      <c r="F43" s="2">
        <v>1005160</v>
      </c>
      <c r="G43" s="2"/>
      <c r="H43" s="2">
        <v>0</v>
      </c>
      <c r="I43" s="2"/>
      <c r="J43" s="2">
        <v>0</v>
      </c>
      <c r="L43" s="28">
        <f>+D43+F43-H43+J43</f>
        <v>8795366.11</v>
      </c>
    </row>
    <row r="44" spans="1:12" ht="23.25">
      <c r="A44" s="1" t="s">
        <v>42</v>
      </c>
      <c r="B44" s="2"/>
      <c r="D44" s="2">
        <v>685446.75</v>
      </c>
      <c r="E44" s="2"/>
      <c r="F44" s="2">
        <v>0</v>
      </c>
      <c r="G44" s="2"/>
      <c r="H44" s="2">
        <v>0</v>
      </c>
      <c r="I44" s="2"/>
      <c r="J44" s="2">
        <v>0</v>
      </c>
      <c r="L44" s="28">
        <f>+D44+F44-H44+J44</f>
        <v>685446.75</v>
      </c>
    </row>
    <row r="45" spans="1:12" ht="23.25">
      <c r="A45" s="1" t="s">
        <v>43</v>
      </c>
      <c r="B45" s="2"/>
      <c r="D45" s="2">
        <v>1523208.62</v>
      </c>
      <c r="E45" s="2"/>
      <c r="F45" s="2">
        <v>0</v>
      </c>
      <c r="G45" s="2"/>
      <c r="H45" s="2">
        <v>0</v>
      </c>
      <c r="I45" s="2"/>
      <c r="J45" s="2">
        <v>0</v>
      </c>
      <c r="L45" s="28">
        <f>+D45+F45-H45+J45</f>
        <v>1523208.62</v>
      </c>
    </row>
    <row r="46" spans="1:12" ht="23.25">
      <c r="A46" s="1" t="s">
        <v>142</v>
      </c>
      <c r="B46" s="2"/>
      <c r="D46" s="2">
        <v>52382235.95</v>
      </c>
      <c r="E46" s="2"/>
      <c r="F46" s="2">
        <v>4073075.65</v>
      </c>
      <c r="G46" s="2"/>
      <c r="H46" s="11">
        <v>-5602156.67</v>
      </c>
      <c r="I46" s="2"/>
      <c r="J46" s="11">
        <v>0</v>
      </c>
      <c r="L46" s="28">
        <f>+D46+F46+H46+J46</f>
        <v>50853154.93</v>
      </c>
    </row>
    <row r="47" spans="1:12" ht="23.25">
      <c r="A47" s="1"/>
      <c r="B47" s="2" t="s">
        <v>95</v>
      </c>
      <c r="D47" s="26">
        <f>SUM(D36:D46)</f>
        <v>136452327.48000002</v>
      </c>
      <c r="E47" s="2"/>
      <c r="F47" s="26">
        <f>SUM(F36:F46)</f>
        <v>5873663.0600000005</v>
      </c>
      <c r="G47" s="2"/>
      <c r="H47" s="26">
        <f>SUM(H36:H46)</f>
        <v>-5736671.28</v>
      </c>
      <c r="I47" s="2"/>
      <c r="J47" s="26">
        <f>SUM(J36:J46)</f>
        <v>-4900.889999999999</v>
      </c>
      <c r="L47" s="26">
        <f>SUM(L36:L46)</f>
        <v>136584418.37</v>
      </c>
    </row>
    <row r="48" spans="1:10" ht="23.25">
      <c r="A48" s="1" t="s">
        <v>143</v>
      </c>
      <c r="C48" s="2"/>
      <c r="D48" s="2"/>
      <c r="E48" s="2"/>
      <c r="F48" s="2"/>
      <c r="G48" s="2"/>
      <c r="H48" s="11"/>
      <c r="I48" s="2"/>
      <c r="J48" s="11"/>
    </row>
    <row r="49" spans="1:12" ht="23.25">
      <c r="A49" s="1" t="s">
        <v>40</v>
      </c>
      <c r="B49" s="2"/>
      <c r="C49" s="2"/>
      <c r="D49" s="2">
        <v>16553264.36</v>
      </c>
      <c r="E49" s="2"/>
      <c r="F49" s="2">
        <v>2080945.87</v>
      </c>
      <c r="G49" s="2"/>
      <c r="H49" s="11">
        <v>0</v>
      </c>
      <c r="I49" s="2"/>
      <c r="J49" s="11">
        <v>0</v>
      </c>
      <c r="L49" s="28">
        <f>+D49+F49-H49+J49</f>
        <v>18634210.23</v>
      </c>
    </row>
    <row r="50" spans="1:12" ht="23.25">
      <c r="A50" s="1" t="s">
        <v>41</v>
      </c>
      <c r="B50" s="2"/>
      <c r="C50" s="2"/>
      <c r="D50" s="2">
        <v>3693544.35</v>
      </c>
      <c r="E50" s="2"/>
      <c r="F50" s="2">
        <v>21179.19</v>
      </c>
      <c r="G50" s="2"/>
      <c r="H50" s="11">
        <v>0</v>
      </c>
      <c r="I50" s="2"/>
      <c r="J50" s="11">
        <v>0</v>
      </c>
      <c r="L50" s="28">
        <f>+D50+F50-H50+J50</f>
        <v>3714723.54</v>
      </c>
    </row>
    <row r="51" spans="1:12" ht="23.25">
      <c r="A51" s="1" t="s">
        <v>138</v>
      </c>
      <c r="B51" s="2"/>
      <c r="C51" s="2"/>
      <c r="D51" s="2">
        <v>2534610.72</v>
      </c>
      <c r="E51" s="2"/>
      <c r="F51" s="2">
        <v>117269.81</v>
      </c>
      <c r="G51" s="2"/>
      <c r="H51" s="11">
        <v>0</v>
      </c>
      <c r="I51" s="2"/>
      <c r="J51" s="11">
        <v>0</v>
      </c>
      <c r="L51" s="28">
        <f>+D51+F51+H51+J51</f>
        <v>2651880.5300000003</v>
      </c>
    </row>
    <row r="52" spans="1:12" ht="23.25">
      <c r="A52" s="1" t="s">
        <v>139</v>
      </c>
      <c r="B52" s="2"/>
      <c r="C52" s="2"/>
      <c r="D52" s="2">
        <v>4807701.83</v>
      </c>
      <c r="E52" s="2"/>
      <c r="F52" s="2">
        <v>308903.14</v>
      </c>
      <c r="G52" s="2"/>
      <c r="H52" s="11">
        <v>-4660</v>
      </c>
      <c r="I52" s="2"/>
      <c r="J52" s="11">
        <v>0</v>
      </c>
      <c r="L52" s="28">
        <f>+D52+F52+H52+J52</f>
        <v>5111944.97</v>
      </c>
    </row>
    <row r="53" spans="1:12" ht="23.25">
      <c r="A53" s="1" t="s">
        <v>141</v>
      </c>
      <c r="B53" s="2"/>
      <c r="C53" s="2"/>
      <c r="D53" s="2">
        <v>12416700.34</v>
      </c>
      <c r="E53" s="2"/>
      <c r="F53" s="2">
        <v>130580.21</v>
      </c>
      <c r="G53" s="2"/>
      <c r="H53" s="11">
        <v>-24932.31</v>
      </c>
      <c r="I53" s="2"/>
      <c r="J53" s="11">
        <v>0</v>
      </c>
      <c r="L53" s="28">
        <f>+D53+F53+H53+J53</f>
        <v>12522348.24</v>
      </c>
    </row>
    <row r="54" spans="1:12" ht="23.25">
      <c r="A54" s="1" t="s">
        <v>176</v>
      </c>
      <c r="B54" s="2"/>
      <c r="C54" s="2"/>
      <c r="D54" s="2"/>
      <c r="E54" s="2"/>
      <c r="F54" s="2"/>
      <c r="G54" s="2"/>
      <c r="H54" s="11"/>
      <c r="I54" s="2"/>
      <c r="J54" s="11"/>
      <c r="L54" s="28"/>
    </row>
    <row r="55" spans="1:12" ht="23.25">
      <c r="A55" s="1" t="s">
        <v>177</v>
      </c>
      <c r="B55" s="2"/>
      <c r="C55" s="2"/>
      <c r="D55" s="2">
        <v>6762213.86</v>
      </c>
      <c r="E55" s="2"/>
      <c r="F55" s="2">
        <v>446391.47</v>
      </c>
      <c r="G55" s="2"/>
      <c r="H55" s="11">
        <v>0</v>
      </c>
      <c r="I55" s="2"/>
      <c r="J55" s="11">
        <v>0</v>
      </c>
      <c r="L55" s="28">
        <f>+D55+F55+H55+J55</f>
        <v>7208605.33</v>
      </c>
    </row>
    <row r="56" spans="1:12" ht="23.25">
      <c r="A56" s="1" t="s">
        <v>42</v>
      </c>
      <c r="B56" s="2"/>
      <c r="C56" s="2"/>
      <c r="D56" s="2">
        <v>685440.76</v>
      </c>
      <c r="E56" s="2"/>
      <c r="F56" s="2">
        <v>0</v>
      </c>
      <c r="G56" s="2"/>
      <c r="H56" s="11">
        <v>0</v>
      </c>
      <c r="I56" s="2"/>
      <c r="J56" s="11">
        <v>0</v>
      </c>
      <c r="L56" s="28">
        <f>+D56+F56+H56+J56</f>
        <v>685440.76</v>
      </c>
    </row>
    <row r="57" spans="1:12" ht="23.25">
      <c r="A57" s="1" t="s">
        <v>43</v>
      </c>
      <c r="B57" s="2"/>
      <c r="C57" s="2"/>
      <c r="D57" s="2">
        <v>1523205.63</v>
      </c>
      <c r="E57" s="2"/>
      <c r="F57" s="2">
        <v>0</v>
      </c>
      <c r="G57" s="2"/>
      <c r="H57" s="11">
        <v>0</v>
      </c>
      <c r="I57" s="2"/>
      <c r="J57" s="11">
        <v>0</v>
      </c>
      <c r="L57" s="28">
        <f>+D57+F57+H57+J57</f>
        <v>1523205.63</v>
      </c>
    </row>
    <row r="58" spans="1:12" ht="23.25">
      <c r="A58" s="1" t="s">
        <v>142</v>
      </c>
      <c r="B58" s="2"/>
      <c r="C58" s="2"/>
      <c r="D58" s="2">
        <v>10045948.49</v>
      </c>
      <c r="E58" s="2"/>
      <c r="F58" s="2">
        <v>9110742.76</v>
      </c>
      <c r="G58" s="2"/>
      <c r="H58" s="11">
        <v>-2553588.74</v>
      </c>
      <c r="I58" s="2"/>
      <c r="J58" s="11">
        <v>0</v>
      </c>
      <c r="L58" s="28">
        <f>+D58+F58+H58+J58</f>
        <v>16603102.51</v>
      </c>
    </row>
    <row r="59" spans="1:12" ht="23.25">
      <c r="A59" s="1"/>
      <c r="B59" s="2" t="s">
        <v>95</v>
      </c>
      <c r="C59" s="2"/>
      <c r="D59" s="27">
        <f>SUM(D49:D58)</f>
        <v>59022630.339999996</v>
      </c>
      <c r="E59" s="2"/>
      <c r="F59" s="27">
        <f>SUM(F49:F58)</f>
        <v>12216012.45</v>
      </c>
      <c r="G59" s="11"/>
      <c r="H59" s="27">
        <f>SUM(H49:H58)</f>
        <v>-2583181.0500000003</v>
      </c>
      <c r="I59" s="2"/>
      <c r="J59" s="27">
        <f>SUM(J49:J58)</f>
        <v>0</v>
      </c>
      <c r="L59" s="27">
        <f>SUM(L49:L58)</f>
        <v>68655461.74</v>
      </c>
    </row>
    <row r="60" spans="1:12" ht="23.25">
      <c r="A60" s="1" t="s">
        <v>44</v>
      </c>
      <c r="B60" s="2"/>
      <c r="C60" s="2"/>
      <c r="D60" s="39"/>
      <c r="E60" s="2"/>
      <c r="F60" s="39"/>
      <c r="G60" s="11"/>
      <c r="H60" s="39"/>
      <c r="I60" s="2"/>
      <c r="J60" s="39"/>
      <c r="L60" s="39"/>
    </row>
    <row r="61" spans="1:12" ht="23.25">
      <c r="A61" s="1" t="s">
        <v>45</v>
      </c>
      <c r="B61" s="2"/>
      <c r="C61" s="2"/>
      <c r="D61" s="41">
        <v>8782454</v>
      </c>
      <c r="E61" s="2"/>
      <c r="F61" s="41">
        <v>0</v>
      </c>
      <c r="G61" s="11"/>
      <c r="H61" s="41">
        <v>0</v>
      </c>
      <c r="I61" s="2"/>
      <c r="J61" s="41">
        <v>0</v>
      </c>
      <c r="L61" s="28">
        <f>+D61+F61+H61+J61</f>
        <v>8782454</v>
      </c>
    </row>
    <row r="62" spans="1:12" ht="24" thickBot="1">
      <c r="A62" s="1" t="s">
        <v>144</v>
      </c>
      <c r="C62" s="2"/>
      <c r="D62" s="40">
        <f>+D47-D59-D61</f>
        <v>68647243.14000002</v>
      </c>
      <c r="E62" s="2">
        <f>SUM(D59:D61)</f>
        <v>67805084.34</v>
      </c>
      <c r="F62" s="11"/>
      <c r="G62" s="2"/>
      <c r="H62" s="11"/>
      <c r="I62" s="2"/>
      <c r="J62" s="11"/>
      <c r="L62" s="10">
        <f>+L47-L59-L61</f>
        <v>59146502.63000001</v>
      </c>
    </row>
    <row r="63" spans="1:10" ht="24" thickTop="1">
      <c r="A63" s="1" t="s">
        <v>145</v>
      </c>
      <c r="C63" s="2" t="s">
        <v>46</v>
      </c>
      <c r="D63" s="2"/>
      <c r="E63" s="2"/>
      <c r="F63" s="2"/>
      <c r="G63" s="2"/>
      <c r="H63" s="11"/>
      <c r="I63" s="2"/>
      <c r="J63" s="11"/>
    </row>
    <row r="64" spans="1:10" ht="5.25" customHeight="1">
      <c r="A64" s="1"/>
      <c r="C64" s="2"/>
      <c r="D64" s="2"/>
      <c r="E64" s="2"/>
      <c r="F64" s="2"/>
      <c r="G64" s="2"/>
      <c r="H64" s="11"/>
      <c r="I64" s="2"/>
      <c r="J64" s="11"/>
    </row>
    <row r="65" spans="1:3" s="15" customFormat="1" ht="23.25">
      <c r="A65" s="32"/>
      <c r="C65" s="15" t="s">
        <v>166</v>
      </c>
    </row>
    <row r="66" spans="1:3" s="15" customFormat="1" ht="19.5" customHeight="1">
      <c r="A66" s="32"/>
      <c r="C66" s="15" t="s">
        <v>165</v>
      </c>
    </row>
    <row r="67" ht="23.25"/>
  </sheetData>
  <mergeCells count="4">
    <mergeCell ref="A1:L1"/>
    <mergeCell ref="D7:L7"/>
    <mergeCell ref="D33:L33"/>
    <mergeCell ref="A31:L31"/>
  </mergeCells>
  <printOptions/>
  <pageMargins left="0.75" right="0.38" top="0.38" bottom="0.35" header="0.31" footer="0.16"/>
  <pageSetup horizontalDpi="180" verticalDpi="180" orientation="portrait" paperSize="9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 I A International Auditing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I A</dc:creator>
  <cp:keywords/>
  <dc:description/>
  <cp:lastModifiedBy>IB Department</cp:lastModifiedBy>
  <cp:lastPrinted>2004-08-10T11:22:54Z</cp:lastPrinted>
  <dcterms:created xsi:type="dcterms:W3CDTF">1999-04-17T06:02:17Z</dcterms:created>
  <dcterms:modified xsi:type="dcterms:W3CDTF">2004-08-10T11:22:56Z</dcterms:modified>
  <cp:category/>
  <cp:version/>
  <cp:contentType/>
  <cp:contentStatus/>
</cp:coreProperties>
</file>