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9720" windowHeight="6450" tabRatio="769" firstSheet="2" activeTab="2"/>
  </bookViews>
  <sheets>
    <sheet name="0000" sheetId="1" state="veryHidden" r:id="rId1"/>
    <sheet name="1000" sheetId="2" state="veryHidden" r:id="rId2"/>
    <sheet name="งบการเงิน" sheetId="3" r:id="rId3"/>
    <sheet name="งบแสดงการเปลี่ยนแปลง" sheetId="4" r:id="rId4"/>
    <sheet name="note P1-7" sheetId="5" r:id="rId5"/>
    <sheet name="noteP8" sheetId="6" r:id="rId6"/>
    <sheet name="noteP9-10" sheetId="7" r:id="rId7"/>
    <sheet name="noteP11-18" sheetId="8" r:id="rId8"/>
  </sheets>
  <definedNames>
    <definedName name="_xlnm.Print_Area" localSheetId="5">'noteP8'!$A$1:$Z$27</definedName>
    <definedName name="_xlnm.Print_Area" localSheetId="2">'งบการเงิน'!$A:$IV</definedName>
  </definedNames>
  <calcPr fullCalcOnLoad="1"/>
</workbook>
</file>

<file path=xl/sharedStrings.xml><?xml version="1.0" encoding="utf-8"?>
<sst xmlns="http://schemas.openxmlformats.org/spreadsheetml/2006/main" count="904" uniqueCount="632">
  <si>
    <t>26. การจัดประเภทบัญชีใหม่</t>
  </si>
  <si>
    <t xml:space="preserve">     8,154,715.00 บาท ตามลำดับ  นำไปแสดงเป็นรายการเงินสด</t>
  </si>
  <si>
    <t>27. อื่น  ๆ</t>
  </si>
  <si>
    <t xml:space="preserve">      27.5  ค่าใช้จ่ายพนักงานในปี 2546  จำนวน  71,084,685.28 บาท  (ปี 2545 จำนวน 53,734,524.25 บาท) </t>
  </si>
  <si>
    <t xml:space="preserve">      27.4  ณ วันที่ 31 ธันวาคม 2546  บริษัทฯ มีพนักงาน 1,072 คน  (ปี 2545  จำนวน 696 คน) </t>
  </si>
  <si>
    <t xml:space="preserve">      27.3  บริษัทฯ  ประกอบธุรกิจจำหน่ายเครื่องใช้ไฟฟ้า  โดยการขายสดและผ่อนชำระ </t>
  </si>
  <si>
    <t xml:space="preserve">      27.2  สำนักงานใหญ่  ตั้งอยู่เลขที่  121/68-69  ถนนรัชดาภิเษก  แขวงดินแดง  เขตดินแดง  กรุงเทพมหานคร</t>
  </si>
  <si>
    <t xml:space="preserve">      27.1  บริษัทฯ ได้จดทะเบียนเป็นบริษัทจำกัด</t>
  </si>
  <si>
    <t>3.  เงินสดและเงินฝากสถาบันการเงิน</t>
  </si>
  <si>
    <t xml:space="preserve">            เงินฝากกระแสรายวัน</t>
  </si>
  <si>
    <t xml:space="preserve">            เงินสด</t>
  </si>
  <si>
    <t xml:space="preserve">            เงินฝากออมทรัพย์</t>
  </si>
  <si>
    <t xml:space="preserve">            เงินฝากประจำ</t>
  </si>
  <si>
    <t xml:space="preserve">            ลูกหนี้การค้า </t>
  </si>
  <si>
    <t xml:space="preserve">            ลูกหนี้ตามสัญญาเช่าซื้อ</t>
  </si>
  <si>
    <t xml:space="preserve">            ลูกหนี้ตามสัญญาเช่าซื้อ </t>
  </si>
  <si>
    <t xml:space="preserve">                    - พนักงาน</t>
  </si>
  <si>
    <t xml:space="preserve">            หัก  ค่าเผื่อหนี้สงสัยจะสูญ</t>
  </si>
  <si>
    <t xml:space="preserve">            ลูกหนี้การค้าและลูกหนี้เช่าซื้อ - สุทธิ</t>
  </si>
  <si>
    <t xml:space="preserve">            ลูกหนี้ตามสัญญาเช่าซื้อบางส่วนของบริษัทย่อย       ได้นำไปใช้เป็นหลักประกันเงินกู้ยืมจากสถาบันการเงิน       ตาม</t>
  </si>
  <si>
    <t xml:space="preserve">            หัก  ดอกผลเช่าซื้อรอตัดบัญชี</t>
  </si>
  <si>
    <t xml:space="preserve">            ค้างชำระ 7 - 12 เดือน</t>
  </si>
  <si>
    <t xml:space="preserve">       ลูกหนี้เช่าซื้อหักดอกผลเช่าซื้อรอตัดบัญชี</t>
  </si>
  <si>
    <t xml:space="preserve">            ค้างชำระ 1 - 2 เดือน</t>
  </si>
  <si>
    <t xml:space="preserve">            ค้างชำระ 3 - 6 เดือน</t>
  </si>
  <si>
    <t xml:space="preserve">            ค้างชำระเกิน 12 เดือน</t>
  </si>
  <si>
    <t>2546        บาท        2546</t>
  </si>
  <si>
    <t xml:space="preserve">       ลูกหนี้เช่าซื้อ</t>
  </si>
  <si>
    <t xml:space="preserve">            ลูกหนี้เช่าซื้อ - ตัวแทนจำหน่าย</t>
  </si>
  <si>
    <t>-  เงินให้กู้ยืมแก่บริษัทย่อย</t>
  </si>
  <si>
    <t xml:space="preserve">     บริษัทที่เกี่ยวข้องกัน - บริษัท ไดสตาร์ อิเลคทริก คอร์ปอเรชั่น จำกัด (มหาชน)</t>
  </si>
  <si>
    <t xml:space="preserve"> - 7 -</t>
  </si>
  <si>
    <t xml:space="preserve">เหมาะสมในการแสดงความเห็นของข้าพเจ้า   </t>
  </si>
  <si>
    <t>สำนักงานสอบบัญชี  ดี  ไอ  เอ</t>
  </si>
  <si>
    <t>ผู้สอบบัญชีรับอนุญาตเลขทะเบียน  2982</t>
  </si>
  <si>
    <t>(เดิมชื่อ  บริษัท  พานาเชน  จำกัด)</t>
  </si>
  <si>
    <t>เงินกู้ยืมธนาคาร</t>
  </si>
  <si>
    <t xml:space="preserve">            ชำระภายใน 1 ปี</t>
  </si>
  <si>
    <t xml:space="preserve">หัก   เงินกู้ยืมระยะยาวที่ถึงกำหนด </t>
  </si>
  <si>
    <t>หัก  เจ้าหนี้ตามสัญญาปรับ</t>
  </si>
  <si>
    <t xml:space="preserve">        โครงสร้างหนี้ที่ครบ</t>
  </si>
  <si>
    <t xml:space="preserve">           กำหนดชำระภายใน 1 ปี</t>
  </si>
  <si>
    <t xml:space="preserve">      โดยกรรมการและโอนสิทธิการรับเงินจากลูกหนี้ตามสัญญาเช่าซื้อ ตามหมายเหตุ 4 </t>
  </si>
  <si>
    <t xml:space="preserve">      ค้างชำระอยู่เต็มจำนวนตามสัญญาเดิม</t>
  </si>
  <si>
    <t xml:space="preserve">               ตามสัญญาปรับโครงสร้างหนี้ระบุว่า      ถ้าบริษัทฯ   ปฏิบัติผิดสัญญาในการชำระหนี้       บริษัทฯ  ตกลงชำระหนี้ที่</t>
  </si>
  <si>
    <t xml:space="preserve">               ณ  วันที่   31  ธันวาคม  2546     เงินกู้ยืมตามสัญญาปรับโครงสร้างหนี้ดังกล่าว     คงเหลือเงินต้นตามสัญญาจำนวน  </t>
  </si>
  <si>
    <t xml:space="preserve">      (ณ วันที่ 31 ธันวาคม 2545 จำนวน 129,154,731.00 บาท)</t>
  </si>
  <si>
    <t xml:space="preserve">      94,020,000.00  บาท   และดอกเบี้ยตามสัญญาจำนวน  32,734,731.00  บาท   รวมเป็นหนี้สินทั้งสิ้น  126,754,731.00  บาท</t>
  </si>
  <si>
    <t xml:space="preserve">                          66,464,821.92 บาท  รวมเป็นหนี้สินทั้งสิ้น 266,464,821.92 บาท  บริษัทฯ ได้ทำสัญญาปลดหนี้โดยมีเงื่อนไข</t>
  </si>
  <si>
    <t xml:space="preserve">                          ว่าถ้าลูกหนี้ปฏิบัติผิดสัญญาในการชำระหนี้  บริษัทฯ ตกลงชำระหนี้ตามสัญญาเดิมเต็มจำนวน  โดยตกลงให้</t>
  </si>
  <si>
    <t>- 13 -</t>
  </si>
  <si>
    <t xml:space="preserve">      10 ของทุนจดทะเบียน  ทุนสำรองตามกฎหมายจะนำไปจ่ายเงินปันผลไม่ได้</t>
  </si>
  <si>
    <t xml:space="preserve">               เพื่อให้เป็นไปตามข้อกำหนดแห่งประมวลกฎหมายแพ่งและพาณิชย์    บริษัทฯ  จึงจัดสรรเงินจำนวนร้อยละ  5  ของ</t>
  </si>
  <si>
    <t xml:space="preserve">      จากการปรับโครงสร้างหนี้ จำนวนรวม  620,770.51 บาท   เป็นกำไรจากการปรับโครงสร้างหนี้แสดงไว้เป็นรายการพิเศษ</t>
  </si>
  <si>
    <t xml:space="preserve">      กำไรทุกคราวที่มีการประกาศจ่ายเงินปันผลไว้เป็นทุนสำรองตามกฎหมาย         จนกว่าทุนสำรองนี้มีจำนวนเท่ากับร้อยละ</t>
  </si>
  <si>
    <t xml:space="preserve">      ในงบกำไรขาดทุนรวม</t>
  </si>
  <si>
    <t xml:space="preserve">      แห่งหนึ่ง จำนวน 965,319.84 บาท บริษัทฯ ได้บันทึกรวมเป็นกำไรจากการปรับโครงสร้างหนี้โดยแสดงเป็นรายการพิเศษ</t>
  </si>
  <si>
    <t xml:space="preserve">      ในงบกำไรขาดทุน       และบริษัทย่อยแห่งหนึ่งมีกำไรจากการปรับโครงสร้างหนี้      ซึ่งจ่ายชำระครบถ้วนแล้วกับกองทุน</t>
  </si>
  <si>
    <t xml:space="preserve">               10,000.00  บาท</t>
  </si>
  <si>
    <t xml:space="preserve">       บริษัท  ไดสตาร์เชน  จำกัด   ซึ่งเป็นบริษัทย่อย   มีภาระหนี้สินที่อาจเกิดขึ้นจากการออกหนังสือค้ำประกันต่อ</t>
  </si>
  <si>
    <t xml:space="preserve">     บริษัท    จำนวน   4,208,732.25   บาท  </t>
  </si>
  <si>
    <t xml:space="preserve">               ซึ่งในสัญญาปรับโครงสร้างหนี้ได้กำหนดไว้ว่า ถ้าบริษัทฯ ผิดนัดชำระหนี้บริษัทฯ ตกลงชำระหนี้ที่ค้างชำระอยู่เต็ม</t>
  </si>
  <si>
    <t xml:space="preserve">               จำนวนตามสัญญาเดิมพร้อมดอกเบี้ยในอัตราดอกเบี้ยผิดนัดคำนวณนับตั้งแต่วันที่ผิดนัดไปจนกว่าจะชำระเสร็จสิ้น</t>
  </si>
  <si>
    <t xml:space="preserve">      ทั้งหมด  ที่แสดงในงบการเงินจึงเกี่ยวข้องกับส่วนงานธุรกิจและส่วนงานภูมิศาสตร์ตามที่กล่าวไว้</t>
  </si>
  <si>
    <t xml:space="preserve">               บริษัทฯ และบริษัทย่อยดำเนินกิจการในส่วนงานทางธุรกิจเดียวกัน คือ จำหน่าย  และให้เช่าซื้อ  เครื่องใช้ไฟฟ้าและ</t>
  </si>
  <si>
    <t xml:space="preserve">      สินค้าอื่น  ๆ    ซึ่งดำเนินธุรกิจในส่วนงานทางภูมิศาสตร์เดียวกัน  คือ   ประเทศไทย  ดังนั้น  รายได้  กำไร  และสินทรัพย์</t>
  </si>
  <si>
    <t xml:space="preserve">      เกี่ยวกับสินทรัพย์และหนี้สินทางการเงินแต่ละประเภทได้เปิดเผยไว้แล้วในหมายเหตุข้อ 2</t>
  </si>
  <si>
    <t xml:space="preserve">      กำกับดูแลอย่างใกล้ชิด    และมีการประเมินการให้สินเชื่อก่อนการให้สินเชื่อแก่ลูกค้าแต่ละราย   จัดให้มีบุคคลค้ำประกัน</t>
  </si>
  <si>
    <t xml:space="preserve">      ความเสี่ยงที่เป็นสาระสำคัญเกี่ยวกับสินเชื่อ  บริษัทฯ มีนโยบายเกี่ยวกับการบริหารความเสี่ยงด้านการให้สินเชื่อ  โดยการ</t>
  </si>
  <si>
    <t xml:space="preserve">               รายละเอียดของนโยบายการบัญชีที่สำคัญ     วิธีการที่ใช้ซึ่งรวมถึงเกณฑ์ในการรับรู้การวัดมูลค่า      และค่าใช้จ่ายที่</t>
  </si>
  <si>
    <t>- 14 -</t>
  </si>
  <si>
    <t xml:space="preserve">               ความเสี่ยงดังกล่าวเกิดจากการที่ลูกค้าไม่สามารถหรือไม่ประสงค์ปฏิบัติตามข้อตกลงที่ให้ไว้กับบริษัทฯ           ไม่มี</t>
  </si>
  <si>
    <t xml:space="preserve">               ความเสี่ยงเกี่ยวกับอัตราดอกเบี้ย       เกิดจากการที่อัตราดอกเบี้ยจะเปลี่ยนไป       ซึ่งก่อให้เกิดผลเสียหายแก่บริษัทฯ</t>
  </si>
  <si>
    <t xml:space="preserve">      ในงวดปัจจุบันและงวดต่อ   ๆ   ไป      บริษัทฯ   มีความเสี่ยงเกี่ยวกับอัตราดอกเบี้ย       เนื่องจากดอกผลตามสัญญาเช่าซื้อ </t>
  </si>
  <si>
    <t xml:space="preserve">      วางเงินดาวน์     และสินค้าที่ขายตามสัญญาเช่าซื้อนั้น    จะเป็นหลักประกันสำหรับลูกหนี้เช่าซื้อแต่ละราย    บริษัทฯ ไม่มี</t>
  </si>
  <si>
    <t xml:space="preserve">      มากราย</t>
  </si>
  <si>
    <t xml:space="preserve">      สกุลเงินตราต่างประเทศ</t>
  </si>
  <si>
    <t xml:space="preserve">               บริษัทฯ      ไม่มีความเสี่ยงจากอัตราแลกเปลี่ยนเงินตราต่างประเทศ        เนื่องจากไม่มีรายการลูกหนี้และเจ้าหนี้เป็น</t>
  </si>
  <si>
    <t xml:space="preserve">      ในงบดุล   ประกอบด้วย   เงินเบิกเกินบัญชี  และเงินกู้ยืมระยะยาว</t>
  </si>
  <si>
    <t xml:space="preserve">      บริษัทฯ ไม่มีความเสี่ยงจากเครื่องมือทางการเงินที่มีนัยสำคัญ</t>
  </si>
  <si>
    <t xml:space="preserve">               สินทรัพย์ทางการเงินที่แสดงในงบดุลประกอบด้วย     เงินสด     และเงินฝาก     ลูกหนี้     หนี้สินทางการเงินที่แสดง</t>
  </si>
  <si>
    <t xml:space="preserve">               ราคาตามบัญชีของสินทรัพย์และหนี้สินทางการเงินมีมูลค่าใกล้เคียงกับราคายุติธรรม        นอกจากนี้ผู้บริหารเชื่อว่า</t>
  </si>
  <si>
    <t>5.  รายการบัญชีกับบริษัทย่อยและบริษัทที่เกี่ยวข้อง</t>
  </si>
  <si>
    <t>-  ลูกหนี้การค้า</t>
  </si>
  <si>
    <t xml:space="preserve">     อัตราดอกเบี้ยร้อยละ 5 ต่อปี)</t>
  </si>
  <si>
    <t>-  เจ้าหนี้การค้า</t>
  </si>
  <si>
    <t>-  รายได้จากการขาย</t>
  </si>
  <si>
    <t>-  รายได้ - ดอกเบี้ยรับ</t>
  </si>
  <si>
    <t>-  ซื้อสินค้า</t>
  </si>
  <si>
    <t xml:space="preserve"> - 6 -</t>
  </si>
  <si>
    <t>หัก   ค่าเผื่อการลดมูลค่าของ</t>
  </si>
  <si>
    <t xml:space="preserve">        สินค้าคงเหลือ</t>
  </si>
  <si>
    <t xml:space="preserve">            บริษัทฯ   มีรายการบัญชีจำนวนหนึ่งซึ่งเกิดกับบริษัทย่อยและบริษัทที่เกี่ยวข้องกัน    สินทรัพย์    หนี้สิน    รายได้และ</t>
  </si>
  <si>
    <t xml:space="preserve">          ลูกหนี้บริษัทที่เกี่ยวข้อง </t>
  </si>
  <si>
    <t xml:space="preserve">               ที่มีผลขาดทุนจนเกินทุน         9</t>
  </si>
  <si>
    <t>ขายและให้</t>
  </si>
  <si>
    <t>เช่าซื้อเครื่องใช้ไฟฟ้า</t>
  </si>
  <si>
    <t xml:space="preserve">     ค่าใช้จ่ายส่วนหนึ่งเกิดจากรายการที่มีกับบริษัทที่เกี่ยวข้องกันดังกล่าว     บริษัทฯ เหล่านี้เกี่ยวข้องกันโดยมีการถือหุ้นหรือ</t>
  </si>
  <si>
    <t xml:space="preserve">     กรรมการกลุ่มเดียวกัน   หรือมีธุรกิจเกี่ยวข้องกัน   หรือการลงทุนร่วมกัน     งบการเงินนี้จึงได้รวมผลของรายการดังกล่าว</t>
  </si>
  <si>
    <t xml:space="preserve">     ซึ่งบริษัทฯ ได้ตั้งค่าเผื่อการลดราคาเงินลงทุนดังกล่าวเต็มจำนวน  ซึ่งอยู่ในระหว่างการชำระบัญชี</t>
  </si>
  <si>
    <t xml:space="preserve">     และบริษัทเงินทุนหลักทรัพย์   ซิทก้า   จำกัด   (มหาชน)   ซึ่งถูกกระทรวงการคลังสั่งปิดกิจการ  เมื่อวันที่  8  ธันวาคม 2540</t>
  </si>
  <si>
    <t xml:space="preserve">            เงินลงทุนในบริษัทอื่น      เป็นเงินลงทุนในหุ้นสามัญของบริษัทเงินทุนหลักทรัพย์   มหานครทรัสต์   จำกัด   (มหาชน)   </t>
  </si>
  <si>
    <t>31 ธันวาคม 2546</t>
  </si>
  <si>
    <t>เงินลงทุนในบริษัทย่อย</t>
  </si>
  <si>
    <t xml:space="preserve">     บริษัท  ไดสตาร์เชน  จำกัด </t>
  </si>
  <si>
    <t xml:space="preserve">     บริษัทเงินทุนหลักทรัพย์ มหานครทรัสต์ </t>
  </si>
  <si>
    <t xml:space="preserve">             จำกัด (มหาชน) </t>
  </si>
  <si>
    <t>เงินทุนหลักทรัพย์</t>
  </si>
  <si>
    <t xml:space="preserve">             เงินลงทุนในบริษัท ไดสตาร์เชน จำกัด </t>
  </si>
  <si>
    <t xml:space="preserve">          รายได้จากการขาย</t>
  </si>
  <si>
    <t>31 ธันวาคม 2545</t>
  </si>
  <si>
    <t>สำหรับปี  สิ้นสุดวันที่  31  ธันวาคม  2545  จำนวน  8,478,332.61  บาท</t>
  </si>
  <si>
    <t xml:space="preserve">     ที่ดิน</t>
  </si>
  <si>
    <t xml:space="preserve">           และอาคาร</t>
  </si>
  <si>
    <t>สำหรับปี  สิ้นสุดวันที่  31  ธันวาคม  2545  จำนวน  12,216,012.45  บาท</t>
  </si>
  <si>
    <t>เงินกู้ยืมจากกองทุน</t>
  </si>
  <si>
    <t>- 10 -</t>
  </si>
  <si>
    <t>- 11 -</t>
  </si>
  <si>
    <t>หนี้สินและส่วนของผู้ถือหุ้น (ต่อ)</t>
  </si>
  <si>
    <t xml:space="preserve">         งบการเงินนี้ได้รับการอนุมัติจากที่ประชุมสามัญผู้ถือหุ้น ครั้งที่ …………..เมื่อวันที่ .........................</t>
  </si>
  <si>
    <t>รายงานของผู้สอบบัญชีรับอนุญาต</t>
  </si>
  <si>
    <t>รายได้</t>
  </si>
  <si>
    <t>ค่าใช้จ่าย</t>
  </si>
  <si>
    <t>รวมค่าใช้จ่าย</t>
  </si>
  <si>
    <t>หมายเหตุประกอบงบการเงินเป็นส่วนหนึ่งของงบการเงินนี้</t>
  </si>
  <si>
    <t>สินทรัพย์หมุนเวียน</t>
  </si>
  <si>
    <t>รวมสินทรัพย์</t>
  </si>
  <si>
    <t xml:space="preserve">         ขอรับรองว่ารายการข้างต้นเป็นความจริงและถูกต้องทุกประการ </t>
  </si>
  <si>
    <t>หนี้สินหมุนเวียน</t>
  </si>
  <si>
    <t>ส่วนของผู้ถือหุ้น</t>
  </si>
  <si>
    <t xml:space="preserve">         รวมส่วนของผู้ถือหุ้น</t>
  </si>
  <si>
    <t>( บริษัท  ไดสตาร์ ไดเร็ค  จำกัด  คือชื่อเดิมของ บริษัท ดี อี แคปปิตอล จำกัด (มหาชน) )</t>
  </si>
  <si>
    <t>รวมหนี้สินและส่วนของผู้ถือหุ้น</t>
  </si>
  <si>
    <t>รวม</t>
  </si>
  <si>
    <t>หมายเหตุประกอบงบการเงิน</t>
  </si>
  <si>
    <t>- 2 -</t>
  </si>
  <si>
    <t>- 3 -</t>
  </si>
  <si>
    <t>รายงานของผู้สอบบัญชีและงบการเงิน</t>
  </si>
  <si>
    <t>หัก      ค่าเผื่อหนี้สงสัยจะสูญ</t>
  </si>
  <si>
    <t>ลูกหนี้พนักงาน</t>
  </si>
  <si>
    <t>เงินกู้ยืมระยะยาว</t>
  </si>
  <si>
    <t>สินค้าคงเหลือ - สุทธิ</t>
  </si>
  <si>
    <t>งบกำไรขาดทุน</t>
  </si>
  <si>
    <t>รายการพิเศษ</t>
  </si>
  <si>
    <t>ก่อนรายการพิเศษ</t>
  </si>
  <si>
    <t>หนี้สินและส่วนของผู้ถือหุ้น</t>
  </si>
  <si>
    <t>สินทรัพย์</t>
  </si>
  <si>
    <t>ชื่อกิจการ</t>
  </si>
  <si>
    <t>งบดุล</t>
  </si>
  <si>
    <t xml:space="preserve">ดอกเบี้ยจ่าย </t>
  </si>
  <si>
    <t>เพิ่มขึ้น</t>
  </si>
  <si>
    <t>จำหน่าย</t>
  </si>
  <si>
    <t>- 4 -</t>
  </si>
  <si>
    <t xml:space="preserve">               -  การชำระดอกเบี้ยและอัตราดอกเบี้ย</t>
  </si>
  <si>
    <t>วันที่ทำสัญญาถึงวันที่ 31 ธันวาคม 2545</t>
  </si>
  <si>
    <t>วันที่ 1 มกราคม 2546 ถึงวันที่ 31 ธันวาคม 2546</t>
  </si>
  <si>
    <t>วันที่ 1 มกราคม 2547 ถึงวันที่ 31 ธันวาคม 2547</t>
  </si>
  <si>
    <t>ไม่คิดดอกเบี้ย</t>
  </si>
  <si>
    <t>คิดดอกเบี้ยอัตราร้อยละ 2</t>
  </si>
  <si>
    <t>คิดดอกเบี้ยอัตราร้อยละ 5</t>
  </si>
  <si>
    <t>- 8 -</t>
  </si>
  <si>
    <t>- 9 -</t>
  </si>
  <si>
    <t>เจ้าหนี้สัญญาเช่าระยะยาว</t>
  </si>
  <si>
    <t>ของผู้ถือหุ้นเฉพาะบริษัท และงบกระแสเงินสดรวมและงบกระแสเงินสดเฉพาะบริษัท สำหรับปีสิ้นสุดวันเดียวกันของ</t>
  </si>
  <si>
    <t>โดยผู้สอบบัญชีอื่นในสำนักงานเดียวกัน ซึ่งแสดงความเห็นอย่างไม่มีเงื่อนไข  ตามรายงานลงวันที่ 17 เมษายน  2546</t>
  </si>
  <si>
    <t>ในงบการเงินเหล่านี้     ส่วนข้าพเจ้าเป็นผู้รับผิดชอบในการแสดงความเห็นต่องบการเงินดังกล่าวจากผลการตรวจสอบ</t>
  </si>
  <si>
    <t xml:space="preserve">ของบริษัท ไดสตาร์ ไดเร็ค  จำกัด  และบริษัทย่อยและได้ตรวจสอบงบการเงินเฉพาะของบริษัท  ไดสตาร์ ไดเร็ค จำกัด  </t>
  </si>
  <si>
    <t>สำหรับรอบระยะเวลาบัญชีเดียวกัน     ซึ่งผู้บริหารของกิจการเป็นผู้รับผิดชอบต่อความถูกต้องและครบถ้วนของข้อมูล</t>
  </si>
  <si>
    <t>ของข้าพเจ้า   งบการเงินรวมและงบการเงินเฉพาะบริษัทดังกล่าว  สำหรับปีสิ้นสุดวันที่  31 ธันวาคม 2545   ตรวจสอบ</t>
  </si>
  <si>
    <t>ทั่วไป</t>
  </si>
  <si>
    <t xml:space="preserve">     ลูกหนี้จำนวน   87,954,824.00  บาท   อยู่ระหว่างติดตามฟ้องร้องหรือบังคับคดี  ซึ่งฝ่ายบริหารเห็นว่าค่าเผื่อหนี้สงสัยจะสูญ</t>
  </si>
  <si>
    <t>งบการเงินเฉพาะของบริษัท  ไดสตาร์  ไดเร็ค  จำกัด     โดยถูกต้องตามที่ควรในสาระสำคัญตามหลักการบัญชีที่รับรอง</t>
  </si>
  <si>
    <t>-  ค่าใช้จ่ายในการขายและบริหาร</t>
  </si>
  <si>
    <t xml:space="preserve">            ณ วันที่ 31 ธันวาคม 2546  บริษัทฯ มีเงินให้กู้ยืมแก่บริษัทย่อย จำนวน  202,500,000.00 บาท   โดยการออกตั๋วสัญญา</t>
  </si>
  <si>
    <t>งบกำไรขาดทุนเฉพาะบริษัท  งบแสดงการเปลี่ยนแปลงในส่วนของผู้ถือหุ้นรวมและงบแสดงการเปลี่ยนแปลงในส่วน</t>
  </si>
  <si>
    <t>ข้าพเจ้าได้ตรวจสอบงบดุลรวมและงบดุลเฉพาะบริษัท ณ วันที่ 31 ธันวาคม 2546  งบกำไรขาดทุนรวมและ</t>
  </si>
  <si>
    <t>(ลงชื่อ)……………………………………………………………………….กรรมการตามอำนาจ</t>
  </si>
  <si>
    <t xml:space="preserve">            (                                                                                                    )</t>
  </si>
  <si>
    <t>(ลงชื่อ)……………………………………………………………………….กรรมการ</t>
  </si>
  <si>
    <t>เงินกู้ยืมสถาบันการเงิน</t>
  </si>
  <si>
    <t xml:space="preserve">           และอุปกรณ์ </t>
  </si>
  <si>
    <t>โอนเข้า (ออก)</t>
  </si>
  <si>
    <t>2545</t>
  </si>
  <si>
    <t xml:space="preserve">สินทรัพย์ไม่หมุนเวียน </t>
  </si>
  <si>
    <t>หนี้สินไม่หมุนเวียน</t>
  </si>
  <si>
    <t xml:space="preserve">รวมรายได้ </t>
  </si>
  <si>
    <t>กำไรก่อนดอกเบี้ยจ่าย</t>
  </si>
  <si>
    <t xml:space="preserve">กำไรสุทธิ </t>
  </si>
  <si>
    <t xml:space="preserve">กำไรต่อหุ้นขั้นพื้นฐาน </t>
  </si>
  <si>
    <t>งบแสดงการเปลี่ยนแปลงในส่วนของผู้ถือหุ้นงบเฉพาะบริษัท</t>
  </si>
  <si>
    <t>กำไรสุทธิสำหรับปี</t>
  </si>
  <si>
    <t>กำไร(ขาดทุน)สะสม</t>
  </si>
  <si>
    <t>จัดสรรแล้ว</t>
  </si>
  <si>
    <t>ยังไม่จัดสรร</t>
  </si>
  <si>
    <t>ทุนเรือนหุ้นที่ออก</t>
  </si>
  <si>
    <t>และเรียกชำระแล้ว</t>
  </si>
  <si>
    <t>งบการเงินเฉพาะบริษัท</t>
  </si>
  <si>
    <t>งบการเงินรวม</t>
  </si>
  <si>
    <t xml:space="preserve">ลูกหนี้พนักงาน - สุทธิ </t>
  </si>
  <si>
    <t xml:space="preserve">          รายได้อื่น</t>
  </si>
  <si>
    <t xml:space="preserve">          ต้นทุนขาย</t>
  </si>
  <si>
    <t xml:space="preserve">          ค่าใช้จ่ายในการขายและบริหาร</t>
  </si>
  <si>
    <t xml:space="preserve">          หนี้สงสัยจะสูญ</t>
  </si>
  <si>
    <t>หน่วย : บาท</t>
  </si>
  <si>
    <t>อาคารและส่วนปรับปรุง</t>
  </si>
  <si>
    <t>เครื่องใช้สำนักงานและเครื่องตกแต่งสำนักงาน</t>
  </si>
  <si>
    <t>ระบบไฟฟ้าและระบบปรับอากาศ</t>
  </si>
  <si>
    <t>ยานพาหนะ</t>
  </si>
  <si>
    <t>20  ปี</t>
  </si>
  <si>
    <t xml:space="preserve">  5  ปี</t>
  </si>
  <si>
    <t>(ปรับปรุงใหม่)</t>
  </si>
  <si>
    <t xml:space="preserve">     จะสูงกว่าและจะประมาณจากสินทรัพย์แต่ละรายการ  หรือหน่วยสินทรัพย์ที่ก่อให้เกิดเงินสดแล้วแต่กรณี</t>
  </si>
  <si>
    <t xml:space="preserve">     อีกต่อไป    หรือยังมีอยู่แต่เป็นไปในทางที่ลดลงโดยบันทึกในบัญชี "รายได้อื่น"</t>
  </si>
  <si>
    <t xml:space="preserve">     </t>
  </si>
  <si>
    <t xml:space="preserve">งบการเงินรวม </t>
  </si>
  <si>
    <t xml:space="preserve">งบการเงินเฉพาะบริษัท </t>
  </si>
  <si>
    <t>ประเภทกิจการ</t>
  </si>
  <si>
    <t>ทุนชำระแล้ว (บาท)</t>
  </si>
  <si>
    <t>วิธีราคาทุน (บาท)</t>
  </si>
  <si>
    <t>วิธีส่วนได้เสีย (บาท)</t>
  </si>
  <si>
    <t xml:space="preserve">                     รวม</t>
  </si>
  <si>
    <t>หัก  ค่าเผื่อการลดมูลค่าเงินลงทุน</t>
  </si>
  <si>
    <t xml:space="preserve">                     สุทธิ</t>
  </si>
  <si>
    <t>หมายเหตุ</t>
  </si>
  <si>
    <t xml:space="preserve">   7</t>
  </si>
  <si>
    <t xml:space="preserve">   8</t>
  </si>
  <si>
    <t xml:space="preserve">   9</t>
  </si>
  <si>
    <t xml:space="preserve"> 10</t>
  </si>
  <si>
    <t xml:space="preserve"> 11</t>
  </si>
  <si>
    <t xml:space="preserve"> 14</t>
  </si>
  <si>
    <t xml:space="preserve"> 15</t>
  </si>
  <si>
    <t xml:space="preserve"> 13</t>
  </si>
  <si>
    <t>2.  สรุปนโยบายการบัญชีที่สำคัญ</t>
  </si>
  <si>
    <t xml:space="preserve">     2.1  การบันทึกรายได้และค่าใช้จ่าย ดังนี้</t>
  </si>
  <si>
    <t xml:space="preserve">            2.1.3  รายได้อื่นและค่าใช้จ่ายรับรู้ตามเกณฑ์คงค้าง</t>
  </si>
  <si>
    <t>6.  สินค้าคงเหลือ - สุทธิ</t>
  </si>
  <si>
    <t>7.  ลูกหนี้พนักงาน - สุทธิ</t>
  </si>
  <si>
    <t xml:space="preserve">     บริษัทเงินทุนหลักทรัพย์ ซิทก้า </t>
  </si>
  <si>
    <t xml:space="preserve">     ราคาใดจะต่ำกว่า </t>
  </si>
  <si>
    <t xml:space="preserve">     ที่ดินแสดงด้วยราคาทุนหักค่าเผื่อการด้อยค่าของสินทรัพย์</t>
  </si>
  <si>
    <t xml:space="preserve">     สินทรัพย์ ดังนี้</t>
  </si>
  <si>
    <t>ค่าเผื่อหนี้สงสัยจะสูญต้นงวด</t>
  </si>
  <si>
    <t>หนี้สงสัยจะสูญ</t>
  </si>
  <si>
    <t>หนี้สูญ</t>
  </si>
  <si>
    <t>ค่าเผื่อหนี้สงสัยจะสูญปลายงวด</t>
  </si>
  <si>
    <t xml:space="preserve"> - 5 -</t>
  </si>
  <si>
    <t>- 12 -</t>
  </si>
  <si>
    <t xml:space="preserve">วันที่ 1 มกราคม 2548 เป็นต้นไปจนกว่าจะชำระเสร็จสิ้น                        </t>
  </si>
  <si>
    <t>TFB MLR</t>
  </si>
  <si>
    <t>เสนอ  ผู้ถือหุ้นบริษัท  ไดสตาร์ ไดเร็ค  จำกัด  และบริษัทย่อย</t>
  </si>
  <si>
    <t xml:space="preserve">           (เดิมชื่อ  บริษัท  พานาเชน  จำกัด)</t>
  </si>
  <si>
    <t>บริษัท  ไดสตาร์ ไดเร็ค  จำกัด  และบริษัทย่อย</t>
  </si>
  <si>
    <t>ณ  วันที่  31  ธันวาคม  2546  และ  2545</t>
  </si>
  <si>
    <t xml:space="preserve">          ที่เกี่ยวข้องกัน </t>
  </si>
  <si>
    <t xml:space="preserve">     สินค้าคงเหลือ - สุทธิ </t>
  </si>
  <si>
    <t xml:space="preserve">     สินทรัพย์หมุนเวียนอื่น</t>
  </si>
  <si>
    <t>รวมสินทรัพย์หมุนเวียน</t>
  </si>
  <si>
    <t xml:space="preserve">     ลูกหนี้พนักงาน  -  สุทธิ </t>
  </si>
  <si>
    <t xml:space="preserve">     เงินลงทุนระยะยาวอื่น</t>
  </si>
  <si>
    <t xml:space="preserve">     สินทรัพย์ไม่หมุนเวียนอื่น</t>
  </si>
  <si>
    <t>รวมสินทรัพย์ไม่หมุนเวียน</t>
  </si>
  <si>
    <t>2546</t>
  </si>
  <si>
    <t>4</t>
  </si>
  <si>
    <t>5</t>
  </si>
  <si>
    <t>6</t>
  </si>
  <si>
    <t xml:space="preserve">     เงินให้กู้ยืมระยะสั้นแก่กิจการ</t>
  </si>
  <si>
    <t xml:space="preserve">     ลูกหนี้การค้าและลูกหนี้ตาม</t>
  </si>
  <si>
    <t xml:space="preserve">          สัญญาเช่าซื้อ - สุทธิ</t>
  </si>
  <si>
    <t>7</t>
  </si>
  <si>
    <t>8</t>
  </si>
  <si>
    <t xml:space="preserve">     เงินกู้ยืมบุคคลอื่น</t>
  </si>
  <si>
    <t xml:space="preserve">     เจ้าหนี้สัญญาเช่าระยะยาว </t>
  </si>
  <si>
    <t xml:space="preserve">     เงินประกันพนักงาน</t>
  </si>
  <si>
    <t xml:space="preserve">     หนี้สินไม่หมุนเวียนอื่น</t>
  </si>
  <si>
    <t xml:space="preserve">          ผลขาดทุนในเงินลงทุนบริษัทย่อย </t>
  </si>
  <si>
    <t>รวมหนี้สินไม่หมุนเวียน</t>
  </si>
  <si>
    <t>รวมหนี้สิน</t>
  </si>
  <si>
    <t xml:space="preserve">     เจ้าหนี้ตามสัญญาปรับ</t>
  </si>
  <si>
    <t xml:space="preserve">          โครงสร้างหนี้</t>
  </si>
  <si>
    <t xml:space="preserve">     เจ้าหนี้การค้า</t>
  </si>
  <si>
    <t xml:space="preserve">     เงินกู้ยืมระยะยาวที่ถึงกำหนดชำระ</t>
  </si>
  <si>
    <t xml:space="preserve">          ภายใน 1 ปี</t>
  </si>
  <si>
    <t xml:space="preserve">     เจ้าหนี้สัญญาเช่าระยะยาวที่ถึงกำหนด</t>
  </si>
  <si>
    <t xml:space="preserve">          ชำระภายใน 1 ปี</t>
  </si>
  <si>
    <t xml:space="preserve">     หนี้สินหมุนเวียนอื่น</t>
  </si>
  <si>
    <t>รวมหนี้สินหมุนเวียน</t>
  </si>
  <si>
    <t xml:space="preserve">          ค่าใช้จ่ายค้างจ่าย</t>
  </si>
  <si>
    <t xml:space="preserve">          ภาษีขายเช่าซื้อรอตัดบัญชี </t>
  </si>
  <si>
    <t xml:space="preserve">     เงินกู้ยืมระยะยาว</t>
  </si>
  <si>
    <t xml:space="preserve">     ทุนเรือนหุ้น</t>
  </si>
  <si>
    <t xml:space="preserve">          ทุนจดทะเบียน</t>
  </si>
  <si>
    <t xml:space="preserve">              หุ้นสามัญ 36,000,000 หุ้น มูลค่า</t>
  </si>
  <si>
    <t>หุ้นละ 10 บาท</t>
  </si>
  <si>
    <t xml:space="preserve">          ทุนที่ออกและเรียกชำระแล้ว</t>
  </si>
  <si>
    <t xml:space="preserve">              หุ้นสามัญ 36,000,000 หุ้น </t>
  </si>
  <si>
    <t xml:space="preserve">     กำไร(ขาดทุน)สะสม</t>
  </si>
  <si>
    <t xml:space="preserve">          จัดสรรแล้ว</t>
  </si>
  <si>
    <t xml:space="preserve">               สำรองตามกฎหมาย</t>
  </si>
  <si>
    <t xml:space="preserve">           ยังไม่ได้จัดสรร</t>
  </si>
  <si>
    <t>สำหรับปี  สิ้นสุดวันที่  31  ธันวาคม  2546  และ  2545</t>
  </si>
  <si>
    <t xml:space="preserve">                 สัญญาเช่าซื้อที่รับรู้</t>
  </si>
  <si>
    <t xml:space="preserve">          ดอกผลจากการขายตาม</t>
  </si>
  <si>
    <t>บริษัท  ไดสตาร์  ไดเร็ค  จำกัด</t>
  </si>
  <si>
    <t>1.  เกณฑ์ในการจัดทำและเสนองบการเงิน</t>
  </si>
  <si>
    <t xml:space="preserve">            (EQUITY) หลังจากได้ตัดยอดคงเหลือและรายการระหว่างกันที่มีสาระสำคัญแล้ว</t>
  </si>
  <si>
    <t xml:space="preserve">     2.3  ค่าเผื่อหนี้สงสัยจะสูญ</t>
  </si>
  <si>
    <t>ร้อยละ</t>
  </si>
  <si>
    <t xml:space="preserve">     2.2  เงินสดและรายการเทียบเท่าเงินสด</t>
  </si>
  <si>
    <t xml:space="preserve">     ในมูลค่าน้อย</t>
  </si>
  <si>
    <t xml:space="preserve">     2.4  สินค้าคงเหลือ</t>
  </si>
  <si>
    <t xml:space="preserve">            บริษัทฯ   ตีราคาสินค้าคงเหลือในราคาทุน     โดยวิธีถัวเฉลี่ยถ่วงน้ำหนักหรือมูลค่าสุทธิที่คาดว่าจะได้รับ     แล้วแต่</t>
  </si>
  <si>
    <t xml:space="preserve">                       แสดงด้วยราคาทุนหักด้วยค่าเผื่อการด้อยค่าของเงินลงทุน  (ถ้ามี)</t>
  </si>
  <si>
    <t xml:space="preserve">     2.5  เงินลงทุนในตราสารทุน</t>
  </si>
  <si>
    <t xml:space="preserve">             2.5.2  เงินลงทุนระยะยาวในตราสารทุนที่ไม่อยู่ในความต้องการของตลาด       ซึ่งบริษัทฯ   ถือเป็นเงินลงทุนทั่วไป  </t>
  </si>
  <si>
    <t xml:space="preserve">     2.6  ที่ดิน  อาคารและอุปกรณ์</t>
  </si>
  <si>
    <t xml:space="preserve">     2.7  การด้อยค่าของสินทรัพย์ </t>
  </si>
  <si>
    <t>รวมและกระแสเงินสดเฉพาะบริษัท สำหรับปีสิ้นสุดวันเดียวกันของบริษัท  ไดสตาร์ ไดเร็ค  จำกัด  และบริษัทย่อยและ</t>
  </si>
  <si>
    <t xml:space="preserve">            ที่ดิน   อาคารและอุปกรณ์    แสดงด้วยราคาทุนหักค่าเสื่อมราคาสะสม     และค่าเผื่อการด้อยค่าของสินทรัพย์ยกเว้น</t>
  </si>
  <si>
    <t xml:space="preserve">            บริษัทฯ    คำนวณค่าเสื่อมราคาสำหรับสินทรัพย์ทุกประเภท     ยกเว้นที่ดิน     โดยวิธีเส้นตรงตามอายุประมาณของ</t>
  </si>
  <si>
    <t xml:space="preserve">     2.8  ภาษีเงินได้นิติบุคคล </t>
  </si>
  <si>
    <t xml:space="preserve">     2.9  กำไรต่อหุ้นขั้นพื้นฐาน </t>
  </si>
  <si>
    <t xml:space="preserve">            บริษัทฯ     พิจารณาการด้อยค่าของสินทรัพย์ประเภทที่ดิน      อาคารและอุปกรณ์      เงินลงทุนและสินทรัพย์ที่ไม่มี</t>
  </si>
  <si>
    <t xml:space="preserve">     ตัวตนต่าง   ๆ         เมื่อมีข้อบ่งชี้ว่าสินทรัพย์เกิดการด้อยค่า      โดยพิจารณาจากมูลค่าที่คาดว่าจะได้รับคืนของสินทรัพย์</t>
  </si>
  <si>
    <t xml:space="preserve">     หากมีราคาต่ำกว่าราคาตามบัญชีถือว่าสินทรัพย์นั้นเกิดการด้อยค่า                 ซึ่งจะรับรู้ผลขาดทุนจากการด้อยค่าดังกล่าว</t>
  </si>
  <si>
    <t xml:space="preserve">            กำไร(ขาดทุน)ต่อหุ้น       ที่แสดงไว้ในงบกำไรขาดทุนเป็นกำไร(ขาดทุน)ต่อหุ้นขั้นพื้นฐาน         ซึ่งคำนวณโดยการ</t>
  </si>
  <si>
    <t xml:space="preserve">     ในงบกำไรขาดทุน        และบริษัทฯ   จะบันทึกกลับรายการจากการด้อยค่าต่อเมื่อมีข้อบ่งชี้ว่าการด้อยค่านั้น       ไม่มีอยู่</t>
  </si>
  <si>
    <t xml:space="preserve">            มูลค่าที่คาดว่าจะได้รับคืนของสินทรัพย์    หมายถึง    ราคาขายสุทธิหรือมูลค่าจากการใช้ทรัพย์สิน    แล้วแต่ราคาใด</t>
  </si>
  <si>
    <t>2546        บาท        2545</t>
  </si>
  <si>
    <t xml:space="preserve">4.  ลูกหนี้การค้าและลูกหนี้ตามสัญญาเช่าซื้อ - สุทธิ </t>
  </si>
  <si>
    <t>ลูกหนี้เช่าซื้อหลังหักดอกผลรอตัดบัญชี</t>
  </si>
  <si>
    <t xml:space="preserve">     ที่ตั้งไว้มีจำนวนเพียงพอกับค่าเสียหายที่จะเกิดขึ้น</t>
  </si>
  <si>
    <t xml:space="preserve">      ซึ่งถูกปิดกิจการจำนวน 128 ล้านบาท ดอกเบี้ยค้างจ่ายจำนวน 33,031,013.63 บาท รวมเป็นหนี้สินทั้งสิ้น  161,031,013.63 </t>
  </si>
  <si>
    <t xml:space="preserve">            บริษัทฯ และบริษัทย่อย  มีลูกหนี้เช่าซื้อแยกตามอายุหนี้ที่ค้างชำระดังนี้</t>
  </si>
  <si>
    <t>ราคาทุน :-</t>
  </si>
  <si>
    <t>ค่าเสื่อมราคาสะสม :-</t>
  </si>
  <si>
    <t xml:space="preserve">    อาคาร</t>
  </si>
  <si>
    <t xml:space="preserve">    ส่วนปรับปรุงอาคาร</t>
  </si>
  <si>
    <t xml:space="preserve">    ส่วนปรับปรุงอาคารเช่า</t>
  </si>
  <si>
    <t xml:space="preserve">    เครื่องใช้สำนักงาน </t>
  </si>
  <si>
    <t xml:space="preserve">    เครื่องตกแต่งสำนักงาน </t>
  </si>
  <si>
    <t xml:space="preserve">    ระบบคอมพิวเตอร์</t>
  </si>
  <si>
    <t xml:space="preserve">    ระบบคอมพิวเตอร์และอุปกรณ์ </t>
  </si>
  <si>
    <t xml:space="preserve">    ระบบคอมพิวเตอร์และอุปกรณ์</t>
  </si>
  <si>
    <t xml:space="preserve">    ระบบไฟฟ้า</t>
  </si>
  <si>
    <t xml:space="preserve">    ระบบปรับอากาศ</t>
  </si>
  <si>
    <t xml:space="preserve">    ยานพาหนะ</t>
  </si>
  <si>
    <t xml:space="preserve">    ค่าเผื่อการด้อยค่าที่ดิน</t>
  </si>
  <si>
    <t xml:space="preserve">    มูลค่าสุทธิทางบัญชี </t>
  </si>
  <si>
    <t xml:space="preserve">    ค่าเสื่อมราคา   : </t>
  </si>
  <si>
    <t>เงินเบิกเกินบัญชีธนาคาร</t>
  </si>
  <si>
    <t>ข้าพเจ้าเห็นว่างบการเงินรวมและงบการเงินเฉพาะบริษัทข้างต้นนี้ แสดงฐานะการเงินรวมและฐานะการเงิน</t>
  </si>
  <si>
    <t>ข้าพเจ้าได้ปฏิบัติงานตรวจสอบตามมาตรฐานการสอบบัญชีที่รับรองทั่วไป                 ซึ่งกำหนดให้ข้าพเจ้า</t>
  </si>
  <si>
    <t>ต้องวางแผนและปฏิบัติงานเพื่อให้ได้ความเชื่อมั่นอย่างมีเหตุผลว่า      งบการเงินแสดงข้อมูลที่ขัดต่อข้อเท็จจริงอันเป็น</t>
  </si>
  <si>
    <t>สาระสำคัญหรือไม่         การตรวจสอบรวมถึงการใช้วิธีการทดสอบหลักฐานประกอบรายการทั้งที่เป็นจำนวนเงินและ</t>
  </si>
  <si>
    <t>การเปิดเผยข้อมูลในงบการเงิน       การประเมินความเหมาะสมของหลักการบัญชีที่กิจการใช้และประมาณการเกี่ยวกับ</t>
  </si>
  <si>
    <t>รายการทางการเงินที่เป็นสาระสำคัญ      ซึ่งผู้บริหารเป็นผู้จัดทำขึ้น      ตลอดจนการประเมินถึงความเหมาะสมของการ</t>
  </si>
  <si>
    <t>แสดงรายการที่นำเสนอในงบการเงินโดยรวม             ข้าพเจ้าเชื่อว่าการตรวจสอบดังกล่าวให้ข้อสรุปที่เป็นเกณฑ์อย่าง</t>
  </si>
  <si>
    <t>เฉพาะบริษัท  ณ  วันที่  31 ธันวาคม 2546  ผลการดำเนินงานรวมและผลการดำเนินงานเฉพาะบริษัทและกระแสเงินสด</t>
  </si>
  <si>
    <t>วันที่  2  เมษายน  2547</t>
  </si>
  <si>
    <t xml:space="preserve">                          2546  คงเหลือจำนวน 16,185,952.58 บาท  (วันที่ 31 ธันวาคม 2545 จำนวน 17,214,301.95 บาท)</t>
  </si>
  <si>
    <t xml:space="preserve">                          ปรับโครงสร้างหนี้กับกองทุนรวมดังกล่าว   และได้จ่ายชำระหนี้ตามกำหนดตามสัญญา  ณ วันที่ 31 ธันวาคม  </t>
  </si>
  <si>
    <t xml:space="preserve">                          เรียกร้องจากบริษัทการเงินแห่งหนึ่ง   ซึ่งถูกปิดกิจการ  เมื่อวันที่ 26 กรกฎาคม 2543  บริษัทย่อยได้ทำสัญญา</t>
  </si>
  <si>
    <t xml:space="preserve">               ในปี 2545  บริษัทฯ จ่ายชำระเงินกู้ตามสัญญาปรับโครงสร้างหนี้  ตามหมายเหตุ 14.2.2   บริษัทฯ ได้บันทึกส่วนต่าง</t>
  </si>
  <si>
    <t xml:space="preserve">      ความเสี่ยงเกี่ยวกับการกระจุกตัวของสินเชื่ออย่างเป็นสาระสำคัญเนื่องจากลูกหนี้ตามสัญญาเช่าซื้อของบริษัทมีจำนวน</t>
  </si>
  <si>
    <t xml:space="preserve">            บัญญัติการบัญชี ปี 2543</t>
  </si>
  <si>
    <t xml:space="preserve">     1.2  ในการจัดทำงบการเงินรวม   ถือหลักเกณฑ์การรวมเฉพาะบริษัทย่อย  ซึ่งบริษัท ไดสตาร์ ไดเร็ค จำกัด  มีอำนาจใน</t>
  </si>
  <si>
    <t xml:space="preserve">            การควบคุมหรือถือหุ้นเกินกว่าร้อยละ   50    ของหุ้นที่มีสิทธิออกเสียงของบริษัทย่อยดังกล่าว    ตามวิธีส่วนได้เสีย </t>
  </si>
  <si>
    <t xml:space="preserve">            (                                                                                                              )</t>
  </si>
  <si>
    <t>สำหรับปี  สิ้นสุดวันที่  31  ธันวาคม  2546  จำนวน  12,682,816.00  บาท</t>
  </si>
  <si>
    <t xml:space="preserve">            ณ   วันที่   31   ธันวาคม   2546    บริษัทฯ   มีสินทรัพย์ถาวรที่หักมูลค่าหมดแล้ว    แต่ยังใช้งานอยู่ซึ่งมีราคาทุนจำนวน</t>
  </si>
  <si>
    <t>สำหรับปี  สิ้นสุดวันที่  31  ธันวาคม  2546  จำนวน  24,069,523.66  บาท</t>
  </si>
  <si>
    <t>เจ้าหนี้สัญญาเช่าซื้อ</t>
  </si>
  <si>
    <t>หัก  ดอกเบี้ยรอตัดจำหน่าย</t>
  </si>
  <si>
    <t>คงเหลือ</t>
  </si>
  <si>
    <t>หัก  ส่วนของเจ้าหนี้สัญญาเช่า</t>
  </si>
  <si>
    <t xml:space="preserve">         ระยะยาวที่ถึงกำหนด</t>
  </si>
  <si>
    <t xml:space="preserve">             ชำระภายใน 1 ปี</t>
  </si>
  <si>
    <t>เจ้าหนี้สัญญาเช่าระยะยาว - สุทธิ</t>
  </si>
  <si>
    <t xml:space="preserve">               ณ วันที่ 31 ธันวาคม 2546 บริษัทฯ และบริษัทย่อย มีภาระผูกพันที่ต้องจ่ายชำระตามสัญญาเช่าการเงินแต่ละปีดังนี้</t>
  </si>
  <si>
    <t>ปี</t>
  </si>
  <si>
    <t>9</t>
  </si>
  <si>
    <t xml:space="preserve">                          บริษัทย่อย </t>
  </si>
  <si>
    <t>งบกำไรขาดทุน (ต่อ)</t>
  </si>
  <si>
    <t>กำไรจากการกลับบัญชีรายการขาดทุนจากการด้อยค่า</t>
  </si>
  <si>
    <t>เงินให้กู้ยืมระยะสั้นแก่กิจการที่เกี่ยวข้อง</t>
  </si>
  <si>
    <t xml:space="preserve">        การเปลี่ยนแปลงในส่วนประกอบของหนี้สินดำเนินงานเพิ่มขึ้น(ลดลง)</t>
  </si>
  <si>
    <t>งบกระแสเงินสด (ต่อ)</t>
  </si>
  <si>
    <t xml:space="preserve">           เงินสดจ่ายในระหว่างงวด</t>
  </si>
  <si>
    <t>ดอกเบี้ยจ่าย</t>
  </si>
  <si>
    <t>ภาษีเงินได้นิติบุคคล</t>
  </si>
  <si>
    <t xml:space="preserve">            หลักการการตัดบัญชีเป็นเงินลงทุนร้อยละ  100 ส่วนที่เป็นของผู้ถือหุ้นรายอื่นแสดงเป็นส่วนของผู้ถือหุ้นส่วนน้อย</t>
  </si>
  <si>
    <t xml:space="preserve">            เงินสดและรายการเทียบเท่าเงินสด หมายถึง  เงินสดในมือและเงินฝากธนาคารทุกประเภทแต่ไม่รวมเงินฝากประเภท</t>
  </si>
  <si>
    <t xml:space="preserve">     ที่ต้องจ่ายคืนเมื่อสิ้นระยะเวลาที่กำหนด      และเงินลงทุนระยะสั้นที่มีสภาพคล่อง      ซึ่งมีความเสี่ยงต่อการเปลี่ยนแปลง</t>
  </si>
  <si>
    <t>-  รายได้ - ค่าเช่ารถยนต์</t>
  </si>
  <si>
    <t xml:space="preserve">     ใช้เงิน  อัตราดอกเบี้ยร้อยละ  5  ต่อปี  ครบกำหนดเมื่อทวงถาม (ณ วันที่ 31 ธันวาคม 2545 จำนวน  192,000,000.00  บาท</t>
  </si>
  <si>
    <t xml:space="preserve">     และงบกำไรขาดทุนสำหรับปีสิ้นสุดวันเดียวกัน  โดยมีการจัดประเภทบัญชีตามรายการดังนี้</t>
  </si>
  <si>
    <t xml:space="preserve">           บริษัทย่อย - บริษัท ไดสตาร์เชน จำกัด</t>
  </si>
  <si>
    <t xml:space="preserve">สัดส่วนการลงทุน (ร้อยละ) </t>
  </si>
  <si>
    <t xml:space="preserve">             ที่ดิน อาคารกรรมสิทธิในอาคารชุดของบริษัทย่อย จำนวน 27,457,075.91 บาท ได้นำไปจดจำนองเพื่อเป็นหลักประกัน</t>
  </si>
  <si>
    <t xml:space="preserve">             บริษัท    ไดสตาร์เชน    จำกัด     ซึ่งเป็นบริษัทย่อย    มีวงเงินเบิกเกินบัญชีกับธนาคาร   จำนวน  2  แห่ง     เป็นวงเงิน </t>
  </si>
  <si>
    <t xml:space="preserve">          อื่น ๆ</t>
  </si>
  <si>
    <t xml:space="preserve">     เงินเบิกเกินบัญชีธนาคารและเงินกู้ยืม</t>
  </si>
  <si>
    <t xml:space="preserve">     เงินกู้ยืมระยะสั้นจากบริษัทอื่น       13</t>
  </si>
  <si>
    <t xml:space="preserve">ลูกหนี้บริษัทที่เกี่ยวข้อง </t>
  </si>
  <si>
    <t>เงินกู้ยืมระยะสั้นจากบริษัทอื่น</t>
  </si>
  <si>
    <t>เงินสดและรายการเทียบเท่าเงินสดเพิ่มขึ้น(ลดลง)</t>
  </si>
  <si>
    <t xml:space="preserve">                      สำคัญของความเป็นเจ้าของสินค้าให้กับผู้ซื้อแล้ว</t>
  </si>
  <si>
    <t xml:space="preserve">            2.1.2  รายได้จากการขายสินค้า    รับรู้รายได้เมื่อมีการส่งมอบและได้โอนความเสี่ยง   และผลตอบแทนที่เป็นสาระ</t>
  </si>
  <si>
    <t>2545        บาท        2545</t>
  </si>
  <si>
    <t xml:space="preserve">            ไม่ค้างชำระและค้างชำระ 1 - 6 เดือน </t>
  </si>
  <si>
    <t>- ลูกหนี้บริษัทที่เกี่ยวข้อง</t>
  </si>
  <si>
    <t xml:space="preserve">         - เงินทดรอง</t>
  </si>
  <si>
    <t xml:space="preserve">         - ดอกเบี้ยค้างรับ </t>
  </si>
  <si>
    <t>ลูกหนี้ชดใช้ความเสียหาย</t>
  </si>
  <si>
    <t xml:space="preserve">              บริษัทย่อยมีเงินให้กู้ยืมแก่พนักงานโดยทำสัญญาเงินกู้ยืม </t>
  </si>
  <si>
    <t xml:space="preserve">              มีลูกหนี้จำนวน  21,832,328.49  บาท   (ปี  2545  จำนวน  24,107,716.89  บาท)    ได้ทำสัญญารับชดใช้ความเสียหาย </t>
  </si>
  <si>
    <t xml:space="preserve">    กำไรสุทธิ จำนวน 56,590,049.70 บาท ทำให้มีเงินลงทุนในบริษัทย่อยตามวิธีส่วนได้เสีย 46,111,361.18 บาท</t>
  </si>
  <si>
    <t xml:space="preserve">    11,598,905.36  บาท  มูลค่าสุทธิทางบัญชี  2,929.00 บาท</t>
  </si>
  <si>
    <t>13. เงินกู้ยืมระยะสั้นจากบริษัทอื่น</t>
  </si>
  <si>
    <t xml:space="preserve">               อาคารระยะยาวอายุสัญญาเช่ามีระยะเวลาตั้งแต่ 1 - 3 ปี  </t>
  </si>
  <si>
    <t xml:space="preserve">      กำหนดราคาซื้อขายสินทรัพย์และหนี้สินและราคาตลาดที่เหมาะสมอีกครั้งหนึ่ง </t>
  </si>
  <si>
    <t xml:space="preserve">               ในปี 2545 บริษัทฯ ได้เปลี่ยนวิธีการบันทึกบัญชีสำหรับเงินลงทุนในบริษัทย่อย บริษัทฯ ได้ถือปฎิบัติตามมาตรฐาน</t>
  </si>
  <si>
    <t xml:space="preserve">20. ผลสะสมของการเปลี่ยนแปลงวิธีการบัญชี  </t>
  </si>
  <si>
    <t xml:space="preserve">      การบัญชีฉบับที่ 44  เรื่อง งบการเงินรวมและการบัญชีสำหรับเงินลงทุนในบริษัทย่อย บริษัทฯ จึงได้ปรับปรุงงบการเงินปี </t>
  </si>
  <si>
    <t xml:space="preserve">      2544   ย้อนหลังใหม่    โดยได้แสดงผลสะสมของการเปลี่ยนแปลงย้อนหลังใหม่     ผลการเปลี่ยนแปลงนโยบายการบัญชี</t>
  </si>
  <si>
    <t xml:space="preserve">      ดังกล่าว ทำให้งบการเงินของบริษัทฯ  ณ วันที่  31  ธันวาคม  2545   มีสินทรัพย์ลดลงจำนวน  9,907,436.00  บาท หนี้สิน</t>
  </si>
  <si>
    <t xml:space="preserve">      เพิ่มขึ้น 8,128,649.40 บาท กำไรสุทธิเพิ่มขึ้น 47,709,204.20 บาท  และขาดทุนสะสมเพิ่มขึ้นจำนวน  55,837,853.60  บาท </t>
  </si>
  <si>
    <t xml:space="preserve">      21.1  บริษัทฯ        มีภาระหนี้ที่อาจเกิดขึ้นจากการให้ธนาคารออกหนังสือค้ำประกันต่อหน่วยงานราชการ        เป็นวงเงิน </t>
  </si>
  <si>
    <t xml:space="preserve">      21.2  บริษัทฯ  มีหนี้สินที่อาจเกิดขึ้นตามเงื่อนไขจำนวน   28,296,282.63  บาท     เป็นส่วนต่างจากการปรับโครงสร้างหนี้  </t>
  </si>
  <si>
    <t xml:space="preserve">      21.3  ณ วันที่  31  ธันวาคม  2546  บริษัทฯ  และบริษัท ไดสตาร์เชน จำกัด ซึ่งเป็นบริษัทย่อยมีภาระผูกพันตามสัญญาเช่า</t>
  </si>
  <si>
    <t>22. เสนอข้อมูลทางการเงิน  จำแนกตามส่วนงาน</t>
  </si>
  <si>
    <t>23. เครื่องมือทางการเงิน</t>
  </si>
  <si>
    <t xml:space="preserve">      23.1  นโยบายการบัญชี</t>
  </si>
  <si>
    <t xml:space="preserve">      23.2  ความเสี่ยงด้านสินเชื่อ</t>
  </si>
  <si>
    <t xml:space="preserve">      23.3  ความเสี่ยงเกี่ยวกับอัตราดอกเบี้ย</t>
  </si>
  <si>
    <t xml:space="preserve">      23.4  ความเสี่ยงจากอัตราแลกเปลี่ยน</t>
  </si>
  <si>
    <t xml:space="preserve">      23.5  ราคายุติธรรมของเครื่องมือทางการเงิน</t>
  </si>
  <si>
    <t>25. เหตุการณ์ภายหลังวันที่ในงบการเงิน</t>
  </si>
  <si>
    <t>24. ความเสี่ยงเกี่ยวกับความเสียหายของสินทรัพย์</t>
  </si>
  <si>
    <t xml:space="preserve">      บริษัท ไดสตาร์เชน จำกัด ซึ่งเป็น บริษัทย่อยจำนวน 3,050,013.01 บาท</t>
  </si>
  <si>
    <t xml:space="preserve">               ณ  วันที่ 31 ธันวาคม 2546  บริษัทฯ และบริษัทย่อยมีความเสี่ยงต่อความเสียหายของสินค้าคงเหลือและยานพาหนะ </t>
  </si>
  <si>
    <t xml:space="preserve">      มูลค่าตามบัญชีสุทธิ 185,188,816.73 บาท   ซึ่งบริษัทฯ และบริษัทย่อยไม่มีการทำประกันภัยเพื่อป้องกันความเสียหายต่อ</t>
  </si>
  <si>
    <t xml:space="preserve">      ประมาณจากค่าเบี้ยประกันภัยและความเสียหายจากประสบการณ์ที่ผ่านมาไว้จำนวน   4,293,776.02  บาท   โดยเป็นของ</t>
  </si>
  <si>
    <t xml:space="preserve">      ทรัพย์สินดังกล่าว   อย่างไรก็ตามบริษัทฯ   และบริษัทย่อยได้มีนโยบายในการตั้งค่าเผื่อความเสียหายของรถยนต์โดยการ</t>
  </si>
  <si>
    <t xml:space="preserve">      25.1 ตามรายงานประชุมวิสามัญผู้ถือหุ้นบริษัทฯ   ครั้งที่  2/2547   เมื่อวันที่   20   มกราคม  2547  มีมติอนุมัติให้บริษัทฯ  </t>
  </si>
  <si>
    <t xml:space="preserve">      ซื้อสินทรัพย์และหนี้สินจากบริษัท   ไดสตาร์เชน   จำกัด     โดยมอบให้คณะกรรมการบริษัทฯ  มีอำนาจในการพิจารณา  </t>
  </si>
  <si>
    <t xml:space="preserve">      25.2  ตามรายงานประชุมวิสามัญผู้ถือหุ้นของบริษัท  ไดสตาร์เชน  จำกัด   ซึ่งเป็นบริษัทย่อย  ครั้งที่ 2/2547  เมื่อวันที่ 12</t>
  </si>
  <si>
    <t xml:space="preserve">      มกราคม 2547   มีมติอนุมัติให้บริษัทฯ  ขายสินทรัพย์และหนี้สินให้กับบริษัท  ไดสตาร์ ไดเร็ค  จำกัด   โดยมอบให้คณะ</t>
  </si>
  <si>
    <t xml:space="preserve">      กรรมการบริษัทฯ มีอำนาจในการพิจารณากำหนดราคาซื้อขายสินทรัพย์และหนี้สินและราคาตลาดที่เหมาะสมอีกครั้งหนึ่ง</t>
  </si>
  <si>
    <t xml:space="preserve">          กำไรจากการปรับโครงสร้างหนี้   19</t>
  </si>
  <si>
    <t>เงินให้กู้ยืมแก่พนักงาน</t>
  </si>
  <si>
    <t>ข้อมูลกระแสเงินสดเปิดเผยเพิ่มเติม</t>
  </si>
  <si>
    <t xml:space="preserve">     เงินให้กู้ยืมแก่พนักงาน</t>
  </si>
  <si>
    <t>10</t>
  </si>
  <si>
    <t xml:space="preserve">     ที่ดิน อาคารและอุปกรณ์ - สุทธิ        11</t>
  </si>
  <si>
    <t xml:space="preserve">          ระยะสั้นจากสถาบันการเงิน      12</t>
  </si>
  <si>
    <t xml:space="preserve">          ที่ถึงกำหนดชำระภายใน 1 ปี     16</t>
  </si>
  <si>
    <t>(นางสุวิมล     กฤตยาเกียรณ์)</t>
  </si>
  <si>
    <t>เงินกู้ยืมจากธนาคาร - ตั๋วแลกเงิน</t>
  </si>
  <si>
    <t>2547</t>
  </si>
  <si>
    <t>2548</t>
  </si>
  <si>
    <t>2549</t>
  </si>
  <si>
    <t>2550</t>
  </si>
  <si>
    <t>- 15 -</t>
  </si>
  <si>
    <t xml:space="preserve">      หน่วยงานราชการและบริษัทแห่งหนึ่ง เป็นวงเงิน 907,400.00 บาท</t>
  </si>
  <si>
    <t>- 16 -</t>
  </si>
  <si>
    <t xml:space="preserve">      คำนวณโดยใช้อัตราดอกเบี้ยคงที่ตลอดอายุสัญญาเช่าซื้อ    ทำให้บริษัทฯ  มีส่วนต่างของอัตราผลกำไรเปลี่ยนแปลงไปใน</t>
  </si>
  <si>
    <t xml:space="preserve">      ทิศทางที่ผกผันกับอัตราดอกเบี้ยเงินกู้ยืม</t>
  </si>
  <si>
    <t>- 18 -</t>
  </si>
  <si>
    <t>- 17 -</t>
  </si>
  <si>
    <t xml:space="preserve">                 อื่น ๆ</t>
  </si>
  <si>
    <t xml:space="preserve">                 ส่วนแบ่งกำไรจากเงินลงทุน</t>
  </si>
  <si>
    <t xml:space="preserve">                             ที่ดินและอาคาร</t>
  </si>
  <si>
    <t xml:space="preserve">                 รายการกำไรจากการกลับ</t>
  </si>
  <si>
    <t xml:space="preserve">                          จากการด้อยค่า</t>
  </si>
  <si>
    <t xml:space="preserve">                      บัญชีรายการขาดทุน</t>
  </si>
  <si>
    <t xml:space="preserve">                      ตามวิธีส่วนได้เสียใน</t>
  </si>
  <si>
    <t>กำไรสุทธิส่วนที่เป็นของผู้ถือหุ้นส่วนน้อย</t>
  </si>
  <si>
    <t>กำไรหลังดอกเบี้ยจ่าย</t>
  </si>
  <si>
    <t>กำไรจากกิจกรรมตามปกติ</t>
  </si>
  <si>
    <t xml:space="preserve"> - 2 -</t>
  </si>
  <si>
    <t>งบแสดงการเปลี่ยนแปลงในส่วนของผู้ถือหุ้นงบการเงินรวม</t>
  </si>
  <si>
    <t>ส่วนน้อย</t>
  </si>
  <si>
    <t>ยอดคงเหลือหลังปรับปรุง</t>
  </si>
  <si>
    <t>ยอดคงเหลือต้นงวด 2545</t>
  </si>
  <si>
    <t>ยอดคงเหลือสิ้นงวด 2545</t>
  </si>
  <si>
    <t>ยอดคงเหลือสิ้นงวด 2546</t>
  </si>
  <si>
    <t>รายการปรับปรุง</t>
  </si>
  <si>
    <t xml:space="preserve">     เงินลงทุนซึ่งบันทึกโดยวิธี</t>
  </si>
  <si>
    <t xml:space="preserve">          ส่วนได้เสียบริษัทย่อย</t>
  </si>
  <si>
    <t xml:space="preserve">     เงินสดและเงินฝากสถาบันการเงิน   3</t>
  </si>
  <si>
    <t xml:space="preserve">     เจ้าหนี้ตามสัญญาปรับโครงสร้างหนี้</t>
  </si>
  <si>
    <t xml:space="preserve">              บริษัทใหญ่</t>
  </si>
  <si>
    <t xml:space="preserve">     ส่วนของผู้ถือหุ้นส่วนน้อย</t>
  </si>
  <si>
    <t>งบกระแสเงินสด</t>
  </si>
  <si>
    <t>กระแสเงินสดจากกิจกรรมดำเนินงาน</t>
  </si>
  <si>
    <t xml:space="preserve">        ส่วนของผู้ถือหุ้นส่วนน้อย</t>
  </si>
  <si>
    <t xml:space="preserve">        รายการปรับปรุงเพื่อกระทบผลกำไรเป็นเงินสดรับ(จ่าย)</t>
  </si>
  <si>
    <t xml:space="preserve">           จากกิจกรรมดำเนินงาน </t>
  </si>
  <si>
    <t>ค่าเสื่อมราคา</t>
  </si>
  <si>
    <t>กำไรจากการขายทรัพย์สินถาวร</t>
  </si>
  <si>
    <t xml:space="preserve">        การเปลี่ยนแปลงในส่วนประกอบของสินทรัพย์ดำเนินงาน(เพิ่มขึ้น)ลดลง</t>
  </si>
  <si>
    <t>ลูกหนี้การค้า</t>
  </si>
  <si>
    <t>สินค้าคงเหลือ</t>
  </si>
  <si>
    <t>สินทรัพย์หมุนเวียนอื่น</t>
  </si>
  <si>
    <t>เจ้าหนี้การค้า</t>
  </si>
  <si>
    <t>ค่าใช้จ่ายค้างจ่าย</t>
  </si>
  <si>
    <t>หนี้สินหมุนเวียนอื่น</t>
  </si>
  <si>
    <t>เงินสดสุทธิได้มา(ใช้ไป)ในกิจกรรมดำเนินงาน</t>
  </si>
  <si>
    <t>กระแสเงินสดจากกิจกรรมลงทุน</t>
  </si>
  <si>
    <t>เงินสดสุทธิได้มา(ใช้ไป)ในกิจกรรมลงทุน</t>
  </si>
  <si>
    <t>กระแสเงินสดจากกิจกรรมจัดหาเงิน</t>
  </si>
  <si>
    <t>เงินสดสุทธิได้มา(ใช้ไป)ในกิจกรรมจัดหาเงิน</t>
  </si>
  <si>
    <t>(ลงชื่อ) ………………………………………………………………..…กรรมการ</t>
  </si>
  <si>
    <t xml:space="preserve">                     (                      นายสุรพล   กิตติเวช                          )</t>
  </si>
  <si>
    <t xml:space="preserve">              (                                                                                          )</t>
  </si>
  <si>
    <t xml:space="preserve">        กำไรสุทธิ</t>
  </si>
  <si>
    <t>ส่วนแบ่งกำไรจากเงินลงทุนตามวิธีส่วนได้เสีย</t>
  </si>
  <si>
    <t>ขาดทุนจากการลดมูลค่าสินค้าคงเหลือ</t>
  </si>
  <si>
    <t>สินทรัพย์ไม่หมุนเวียน</t>
  </si>
  <si>
    <t>ภาษีขายเช่าซื้อรอตัดบัญชี</t>
  </si>
  <si>
    <t>เงินประกันพนักงาน</t>
  </si>
  <si>
    <t xml:space="preserve">        ก่อนรายการพิเศษ</t>
  </si>
  <si>
    <t>รายการพิเศษ - กำไรจากการปรับโครงสร้างหนี้</t>
  </si>
  <si>
    <t>เงินสดจ่ายซื้อทรัพย์สิน</t>
  </si>
  <si>
    <t>เงินสดรับจากการขายทรัพย์สิน</t>
  </si>
  <si>
    <t>เงินเบิกเกินบัญชีและเงินกู้ยืมระยะสั้นจาก</t>
  </si>
  <si>
    <t xml:space="preserve">      สถาบันการเงิน</t>
  </si>
  <si>
    <t>เงินกู้ยืมบุคคลอื่น</t>
  </si>
  <si>
    <t>เจ้าหนี้ตามสัญญาปรับโครงสร้างหนี้</t>
  </si>
  <si>
    <t xml:space="preserve">เงินสดและรายการเทียบเท่า ณ วันที่ 1 มกราคม </t>
  </si>
  <si>
    <t xml:space="preserve">เงินสดและรายการเทียบเท่า ณ วันที่ 31 ธันวาคม </t>
  </si>
  <si>
    <t>2546         บาท         2545</t>
  </si>
  <si>
    <t>2546  (บาท)</t>
  </si>
  <si>
    <t xml:space="preserve">     1.3  การตัดบัญชีรายการระหว่างบริษัทฯ สำหรับเงินลงทุนในบริษัทย่อยตามวิธีส่วนได้เสียกับส่วนของผู้ถือหุ้น โดยถือ</t>
  </si>
  <si>
    <t xml:space="preserve">     1.4  งบกระแสเงินสดรวม   สำหรับปีสิ้นสุดวันที่  31  ธันวาคม  2545 ไม่ได้จัดทำเนื่องจาก  ณ วันที่  31  ธันวาคม 2544  </t>
  </si>
  <si>
    <t xml:space="preserve">     1.1  งบการเงินรวมและงบการเงินเฉพาะบริษัทแสดงรายการตามประกาศของกรมทะเบียนการค้า ลงวันที่ 14  กันยายน </t>
  </si>
  <si>
    <t xml:space="preserve">            2544  เรื่องกำหนดรายการย่อที่ต้องมีในงบการเงิน   และได้จัดทำตามหลักการบัญชีที่รับรองทั่วไป     ตามพระราช</t>
  </si>
  <si>
    <t xml:space="preserve">            ค่าใช้จ่ายในการจัดหาข้อมูลเพิ่มเติมในการจัดทำ</t>
  </si>
  <si>
    <t xml:space="preserve">            บริษัทฯ   ไม่ได้จัดทำงบการเงินรวมจึงทำให้ข้อมูลไม่เพียงพอ     และฝ่ายบริหารเห็นว่าประโยชน์ที่ได้รับไม่คุ้มกับ</t>
  </si>
  <si>
    <t xml:space="preserve">            2.1.1  รายได้ตามสัญญาเช่าซื้อ บริษัทฯ บันทึกการขายสินค้าและกำไรเบื้องต้นเมื่อมีการเซ็นสัญญาและได้รับชำระ</t>
  </si>
  <si>
    <t xml:space="preserve">                      เงินงวดแรก    ส่วนดอกผลจากการขายตามสัญญาเช่าซื้อรับรู้เป็นรายได้ตามงวดที่ถึงกำหนดชำระ     โดยวิธี</t>
  </si>
  <si>
    <t xml:space="preserve">                      เมื่อลูกหนี้ค้างชำระเกิน 3 เดือน</t>
  </si>
  <si>
    <t xml:space="preserve">                      ผลรวมจำนวนงวด (Sum of the digits method) บริษัทฯ หยุดรับรู้รายได้ดอกผลจากการขายตามสัญญาเช่าซื้อ   </t>
  </si>
  <si>
    <t xml:space="preserve">            บริษัทฯ   และบริษัทย่อยตั้งค่าเผื่อหนี้สงสัยจะสูญจากหนี้เช่าซื้อทุกประเภทโดยใช้รายงานอายุหนี้เป็นเกณฑ์     โดย</t>
  </si>
  <si>
    <t xml:space="preserve">     คำนวณจากลูกหนี้ตามสัญญาเช่าซื้อหักด้วยดอกผลรอตัดบัญชีและพิจารณาเปรียบเทียบถึงโอกาสในการได้รับชำระคืน  </t>
  </si>
  <si>
    <t xml:space="preserve">     และการตรวจสอบฐานะปัจจุบันของลูกหนี้เป็นราย ๆ    โดยมีหลักเกณฑ์การตั้งค่าเผื่อหนี้สงสัยจะสูญดังนี้</t>
  </si>
  <si>
    <t>ไม่ค้างชำระ</t>
  </si>
  <si>
    <t xml:space="preserve">     ของยอดขาย</t>
  </si>
  <si>
    <t xml:space="preserve">            ยกเว้นในปี 2545 บริษัทฯ และบริษัทย่อยตั้งค่าเผื่อหนี้สงสัยจะสูญลูกหนี้เช่าซื้อ - ตัวแทนจำหน่ายในอัตราร้อยละ 1.5 </t>
  </si>
  <si>
    <t xml:space="preserve">            บริษัทฯ ตั้งค่าเผื่อหนี้สงสัยจะสูญลูกหนี้พนักงานโดยตรวจสอบหลักฐานที่คาดว่าจะเก็บเงินไม่ได้จากลูกหนี้พนักงาน</t>
  </si>
  <si>
    <t xml:space="preserve">     แต่ละราย   โดยมีหลักเกณฑ์การตั้งในอัตราร้อยละ 75 ของยอดลูกหนี้คงเหลือ</t>
  </si>
  <si>
    <t xml:space="preserve">             2.5.1  เงินลงทุนในบริษัทย่อย  แสดงด้วยวิธีส่วนได้เสีย</t>
  </si>
  <si>
    <t xml:space="preserve">            ลูกหนี้โอนสิทธิตามสัญญาเช่าซื้อ</t>
  </si>
  <si>
    <t xml:space="preserve">     หมายเหตุ  16   ซึ่ง  ณ  วันที่ 19 พฤศจิกายน 2545  ได้มีการปลดหลักประกันแล้ว</t>
  </si>
  <si>
    <t xml:space="preserve">            ไม่ค้างชำระ </t>
  </si>
  <si>
    <t xml:space="preserve">       ค่าเผื่อหนี้สงสัยจะสูญ</t>
  </si>
  <si>
    <t xml:space="preserve">            ในปี 2546  บริษัทฯ และบริษัทย่อยได้เปลี่ยนแปลงประมาณการหนี้สงสัยจะสูญสำหรับลูกหนี้ตามสัญญาเช่าซื้อ โดย</t>
  </si>
  <si>
    <t xml:space="preserve">     มีค่าเผื่อหนี้สงสัยจะสูญเพิ่มขึ้น 7,885,142.00 บาท</t>
  </si>
  <si>
    <t xml:space="preserve">     เปลี่ยนจากเดิมซึ่งบริษัทฯ    คำนวณค่าเผื่อหนี้สงสัยจะสูญจากลูกหนี้ตามสัญญาเช่าซื้อที่ค้างชำระเกิน     6     เดือนขึ้นไป </t>
  </si>
  <si>
    <t xml:space="preserve">     เป็นคำนวณจากลูกหนี้ตามสัญญาเช่าซื้อหลังหักด้วยดอกผลเช่าซื้อรอตัดของลูกหนี้ตามสัญญาเช่าซื้อทุกราย  โดยคำนวณ</t>
  </si>
  <si>
    <t xml:space="preserve">     ในอัตราที่เพิ่มขึ้นตามงวดค้างชำระตามที่กล่าวในหมายเหตุ   2.3     ซึ่งผลการเปลี่ยนแปลงประมาณการทางบัญชีดังกล่าว  </t>
  </si>
  <si>
    <t xml:space="preserve">     ทำให้งบการเงินรวมมีค่าเผื่อหนี้สงสัยจะสูญเพิ่มขึ้น    จำนวน   16,791,441.36   บาท    และทำให้งบการเงินเฉพาะบริษัท  </t>
  </si>
  <si>
    <t xml:space="preserve">     รายละเอียดดังนี้</t>
  </si>
  <si>
    <t xml:space="preserve">     ตามเกณฑ์ที่ได้ตกลงร่วมกันระหว่างบริษัทฯ และบริษัทที่เกี่ยวข้องกัน       ซึ่งรายการดังกล่าวเป็นไปตามปกติทางธุรกิจมี</t>
  </si>
  <si>
    <t>8.  ลูกหนี้เงินให้กู้ยืมแก่พนักงาน</t>
  </si>
  <si>
    <t xml:space="preserve">9. เงินลงทุนซึ่งบันทึกโดยวิธีส่วนได้เสียบริษัทย่อย </t>
  </si>
  <si>
    <t xml:space="preserve">                           ณ  วันที่   31  ธันวาคม  2545    เงินลงทุนในบริษัทย่อยมีมูลค่าต่ำกว่าศูนย์     เนื่องจากมีผลการดำเนินงานขาดทุนเกินทุนจำนวน    8,128,649.40   บาท    บริษัทฯ จึงปรับปรุงเงินลงทุนดังกล่าวเป็นศูนย์   และบริษัทฯ </t>
  </si>
  <si>
    <t xml:space="preserve">    ยังต้องสนับสนุนทางด้านการเงินต่อบริษัทย่อยดังกล่าว    บริษัทฯ  จึงบันทึกผลการดำเนินงานที่ขาดทุนเกินทุนเป็น   "ผลขาดทุนในเงินลงทุนในบริษัทย่อยที่มีผลขาดทุนจนเกินทุน"   ในปี  2546   บริษัทย่อยฯ มีผลการดำเนินงาน  </t>
  </si>
  <si>
    <t>10. เงินลงทุนระยะยาวอื่น</t>
  </si>
  <si>
    <t>11. ที่ดิน  อาคารและอุปกรณ์  -  สุทธิ</t>
  </si>
  <si>
    <t xml:space="preserve">      เงินเบิกเกินบัญชีและเงินกู้ยืมจากธนาคารและเงินกู้ยืมจากสถาบันการเงิน  ตามหมายเหตุ 12 และ 15</t>
  </si>
  <si>
    <t>12. เงินเบิกเกินบัญชีและเงินกู้ยืมระยะสั้นจากสถาบันการเงิน</t>
  </si>
  <si>
    <t xml:space="preserve">             บริษัทฯ มีวงเงินเบิกเกินบัญชีกับธนาคารแห่งหนึ่ง  ในวงเงิน  5  ล้านบาท ค้ำประกันโดยโดยส่วนตัวกรรมการ</t>
  </si>
  <si>
    <t xml:space="preserve">      10  ล้านบาท   ค้ำประกันโดยที่ดินและอาคารตามหมายเหตุ  11   และค้ำประกันส่วนตัวโดยกรรมการ</t>
  </si>
  <si>
    <t xml:space="preserve">             ณ  วันที่  31  ธันวาคม  2546     บริษัทฯ  มีเงินกู้ยืมจากธนาคารโดยออกตั๋วแลกเงินขายลดจำนวน 68 ล้านบาท  อัตรา</t>
  </si>
  <si>
    <t xml:space="preserve">      ดอกเบี้ยร้อยละ 10  ครบกำหนดวันที่  25  กุมภาพันธ์  2547  </t>
  </si>
  <si>
    <t xml:space="preserve">      ขายลด  จำนวน 38 ล้านบาท อัตราดอกเบี้ยร้อยละ 10  ครบกำหนดวันที่  25  กุมภาพันธ์ 2547  </t>
  </si>
  <si>
    <t>14. เงินกู้ยืมบุคคลอื่น</t>
  </si>
  <si>
    <t xml:space="preserve">             </t>
  </si>
  <si>
    <t xml:space="preserve">      อัตราดอกเบี้ยร้อยละ 10 - 12 ต่อปี  ครบกำหนดเมื่อทวงถาม  ในปี 2546 บริษัทฯ  จ่ายชำระครบทั้งจำนวน</t>
  </si>
  <si>
    <t xml:space="preserve">               งบดุล ณ วันที่ 31 ธันวาคม 2545  และงบกำไรขาดทุนสำหรับปีสิ้นสุดวันเดียวกันที่นำมาแสดงเปรียบเทียบ</t>
  </si>
  <si>
    <t xml:space="preserve">     ได้มีการจัดประเภทบัญชีใหม่เพื่อประโยชน์ในการแสดงการเปรียบเทียบกับงบดุล    ณ  วันที่  31 ธันวาคม  2546  </t>
  </si>
  <si>
    <t xml:space="preserve">               เงินฝากระหว่างทางในงบการเงินรวมและงบการเงินเฉพาะบริษัท   จำนวน    20,381,518.00   บาท     และ</t>
  </si>
  <si>
    <t xml:space="preserve">               หนี้สงสัยจะสูญโอนกลับ    ซึ่งแสดงเป็นรายการหักจากค่าใช้จ่ายในการขายและบริหาร    จัดประเภทใหม่</t>
  </si>
  <si>
    <t xml:space="preserve">     เป็นหักจากหนี้สงสัยจะสูญ    ในงบกำไรขาดทุนรวมจำนวน   17,300,533.50  บาท    และงบกำไรขาดทุนเฉพาะ</t>
  </si>
  <si>
    <t xml:space="preserve">             ณ วันที่  31 ธันวาคม 2546  บริษัท  ไดสตาร์เชน จำกัด  ซึ่งเป็นบริษัทย่อย  มีเงินกู้ยืมจากธนาคารโดยออกตั๋วแลกเงิน</t>
  </si>
  <si>
    <t xml:space="preserve">             ณ  วันที่  31  ธันวาคม  2545   บริษัทฯ มีเงินกู้ยืมจากบุคคลอื่น   จำนวน  15  ล้านบาท   โดยการออกตั๋วสัญญาใช้เงิน</t>
  </si>
  <si>
    <t xml:space="preserve">             ณ  วันที่  31 ธันวาคม 2545  บริษัทฯ มีเงินกู้ยืมจากบริษัทแห่งหนึ่งจำนวน 38 ล้านบาท โดยการออกตั๋วสัญญาใช้เงิน</t>
  </si>
  <si>
    <t xml:space="preserve">      จำกัด จ่ายชำระครบทั้งจำนวน</t>
  </si>
  <si>
    <t>15. เงินกู้ยืมระยะยาว</t>
  </si>
  <si>
    <t xml:space="preserve">             ณ วันที่ 31 ธันวาคม 2545 บริษัท ไดสตาร์เชน จำกัด  ซึ่งเป็นบริษัทย่อยมีเงินกู้ยืมจากบุคคลอื่น  จำนวน  54  ล้านบาท</t>
  </si>
  <si>
    <t xml:space="preserve">      โดยออกตั๋วสัญญาใช้เงินอัตราดอกเบี้ยร้อยละ  10 - 12  ต่อปี   ครบกำหนดเมื่อทวงถาม  ในปี  2546   บริษัท   ไดสตาร์เชน </t>
  </si>
  <si>
    <t xml:space="preserve">               บริษัท   ไดสตาร์เชน   จำกัด   ซึ่งเป็นบริษัทย่อยมีเงินกู้ยืมระยะยาวจากธนาคารแห่งหนึ่ง  อัตราดอกเบี้ย MLR+0.5%  </t>
  </si>
  <si>
    <t xml:space="preserve">      ต่อปี  โดยผ่อนชำระเงินต้นพร้อมดอกเบี้ยเป็นรายเดือน เดือนละ  81,000.00 บาท  และส่วนที่คงค้างทั้งหมดในงวดสุดท้าย</t>
  </si>
  <si>
    <t xml:space="preserve">      ภายในเดือนธันวาคม 2549  ค้ำประกันโดยการจดจำนองที่ดิน ตามหมายเหตุ 11</t>
  </si>
  <si>
    <t>16. เจ้าหนี้ตามสัญญาปรับโครงสร้างหนี้</t>
  </si>
  <si>
    <t xml:space="preserve">             เป็นเงินกู้ยืมจากสถาบันการเงิน    2   แห่งโดยการออกตั๋วสัญญาใช้เงิน           ค้ำประกันโดยบริษัทที่เกี่ยวข้องส่วนตัว</t>
  </si>
  <si>
    <t xml:space="preserve">     16.1  เงินกู้ยืมสถาบันการเงิน</t>
  </si>
  <si>
    <t xml:space="preserve">               บริษัทฯ  มีเงินกู้ยืมระยะยาวจากบริษัทบริหารสินทรัพย์พลอย  จำกัด     ซึ่งรับโอนสิทธิจากสถาบันการเงินแห่งหนึ่ง</t>
  </si>
  <si>
    <t xml:space="preserve">      บาท บริษัทฯ ได้ทำสัญญาปรับโครงสร้างหนี้กับเจ้าหนี้รายใหม่   เมื่อวันที่ 22 ธันวาคม 2543  โดยบริษัทฯ  ได้รับผ่อนผัน</t>
  </si>
  <si>
    <t xml:space="preserve">      ให้ชำระเฉพาะเงินต้น    เป็นจำนวนเงินทั้งสิ้น   100   ล้านบาท    โดยผ่อนชำระคืนเงินต้นทุกเดือน รวม  108  งวด   โดยมี</t>
  </si>
  <si>
    <t xml:space="preserve">      งวดสุดท้ายทั้งจำนวน</t>
  </si>
  <si>
    <t xml:space="preserve">      รายละเอียดการชำระคืนเงินต้น  งวดที่  1-107   งวดละไม่น้อยกว่า  105,000.00  บาท  ถึง  3,200,000.00  บาท    และชำระ</t>
  </si>
  <si>
    <t xml:space="preserve">     16.2  เงินกู้ยืมจากกองทุน</t>
  </si>
  <si>
    <t xml:space="preserve">              16.2.1  แห่งที่ 1  บริษัท ไดสตาร์เชน จำกัด ซึ่งเป็นบริษัทย่อยมีเงินกู้ยืมกับกองทุนเอเชียรี่คอฟเวอรี่ 2 ซึ่งรับโอนสิทธิ</t>
  </si>
  <si>
    <t xml:space="preserve">              16.2.2  แห่งที่ 2  บริษัทฯ มีเงินกู้ยืมจากกองทุนรวมแกมม่า แคปปิตอล จำนวน 200 ล้านบาท  ดอกเบี้ยค้างจ่ายจำนวน </t>
  </si>
  <si>
    <t xml:space="preserve">                          ชำระหนี้เพียง  55 ล้านบาท  ชำระภายในวันที่  31 กรกฎาคม 2543  จำนวน  8  ล้านบาท  ส่วนที่เหลือบริษัทฯ  </t>
  </si>
  <si>
    <t xml:space="preserve">                          ตกลงผ่อนชำระเงินต้นพร้อมดอกเบี้ยเป็นรายงวดเดือนรวม   30   เดือน      ไม่น้อยกว่าเดือนละ 1,777,136.00  </t>
  </si>
  <si>
    <t xml:space="preserve">                          บาท   ณ  วันที่  31  ธันวาคม  2544   บริษัทฯ  ค้างเงินต้นพร้อมดอกเบี้ยจำนวน  19,534,377.52 บาท บริษัทฯ</t>
  </si>
  <si>
    <t xml:space="preserve">                          ชำระสุทธิ 620,770.51 บาท  แสดงเป็นรายการพิเศษในงบกำไรขาดทุน</t>
  </si>
  <si>
    <t xml:space="preserve">                          ได้ชำระหนี้ครบถ้วนภายในวันที่ 15 พฤศจิกายน 2545 จากการชำระหนี้ดังกล่าว  บริษัทฯ มีกำไรจากการจ่าย</t>
  </si>
  <si>
    <t>17. เจ้าหนี้สัญญาเช่าระยะยาว</t>
  </si>
  <si>
    <t xml:space="preserve">               บริษัทฯ   และบริษัทย่อย   ได้ทำสัญญาเช่าระยะยาวกับบริษัท  ลีสซิ่ง  แห่งหนึ่ง   เพื่อเช่ายานพาหนะใช้ในการดำเนิน</t>
  </si>
  <si>
    <t xml:space="preserve">      กิจการ  โดยบริษัทฯ   ชำระเงินมัดจำจำนวน  10,120,795.43  บาท    บริษัทย่อย จำนวน  8,470,595.19  บาท   และจ่ายชำระ</t>
  </si>
  <si>
    <t xml:space="preserve">      ค่าเช่าเป็นงวดรายเดือน ครบกำหนดในปี 2550 สัญญาดังกล่าวค้ำประกันโดยส่วนตัวกรรมการ</t>
  </si>
  <si>
    <t>18. ทุนสำรองตามกฎหมาย</t>
  </si>
  <si>
    <t xml:space="preserve">19. กำไรจากการปรับโครงสร้างหนี้ </t>
  </si>
  <si>
    <t>21. ภาระหนี้การค้ำประกัน</t>
  </si>
  <si>
    <t>ค้างชำระ  1 - 2    เดือน</t>
  </si>
  <si>
    <t>ค้างชำระ  3 - 6    เดือน</t>
  </si>
  <si>
    <t>ค้างชำระ  7 - 12  เดือน</t>
  </si>
  <si>
    <t>ค้างชำระ  12  เดือนขึ้นไป</t>
  </si>
  <si>
    <t>ลูกหนี้เช่าซื้อ</t>
  </si>
  <si>
    <t>1</t>
  </si>
  <si>
    <t>2</t>
  </si>
  <si>
    <t>25</t>
  </si>
  <si>
    <t>50</t>
  </si>
  <si>
    <t>100</t>
  </si>
  <si>
    <t>-</t>
  </si>
  <si>
    <t xml:space="preserve">            บริษัทฯ บันทึกภาษีเงินได้นิติบุคคลที่จะต้องจ่ายในแต่ละปีเป็นค่าใช้จ่ายทั้งหมดในงวด</t>
  </si>
  <si>
    <t xml:space="preserve">     หารยอดกำไร(ขาดทุน)สุทธิสำหรับปี   ด้วยจำนวนหุ้นสามัญที่ออกจำหน่ายและเรียกชำระแล้ว</t>
  </si>
</sst>
</file>

<file path=xl/styles.xml><?xml version="1.0" encoding="utf-8"?>
<styleSheet xmlns="http://schemas.openxmlformats.org/spreadsheetml/2006/main">
  <numFmts count="7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_);\(#,##0.00\)"/>
    <numFmt numFmtId="188" formatCode="0.00\ "/>
    <numFmt numFmtId="189" formatCode="#,##0.00_);[Red]\(#,##0.00\)"/>
    <numFmt numFmtId="190" formatCode="#,##0_);\(#,##0\)"/>
    <numFmt numFmtId="191" formatCode="#,##0&quot;฿&quot;;\-#,##0&quot;฿&quot;"/>
    <numFmt numFmtId="192" formatCode="#,##0&quot;฿&quot;;[Red]\-#,##0&quot;฿&quot;"/>
    <numFmt numFmtId="193" formatCode="#,##0.00&quot;฿&quot;;\-#,##0.00&quot;฿&quot;"/>
    <numFmt numFmtId="194" formatCode="#,##0.00&quot;฿&quot;;[Red]\-#,##0.00&quot;฿&quot;"/>
    <numFmt numFmtId="195" formatCode="_-* #,##0&quot;฿&quot;_-;\-* #,##0&quot;฿&quot;_-;_-* &quot;-&quot;&quot;฿&quot;_-;_-@_-"/>
    <numFmt numFmtId="196" formatCode="_-* #,##0_฿_-;\-* #,##0_฿_-;_-* &quot;-&quot;_฿_-;_-@_-"/>
    <numFmt numFmtId="197" formatCode="_-* #,##0.00&quot;฿&quot;_-;\-* #,##0.00&quot;฿&quot;_-;_-* &quot;-&quot;??&quot;฿&quot;_-;_-@_-"/>
    <numFmt numFmtId="198" formatCode="_-* #,##0.00_฿_-;\-* #,##0.00_฿_-;_-* &quot;-&quot;??_฿_-;_-@_-"/>
    <numFmt numFmtId="199" formatCode="#,##0.0000"/>
    <numFmt numFmtId="200" formatCode="#,##0.0"/>
    <numFmt numFmtId="201" formatCode="_-* #,##0.000_-;\-* #,##0.000_-;_-* &quot;-&quot;??_-;_-@_-"/>
    <numFmt numFmtId="202" formatCode="_-* #,##0.0000_-;\-* #,##0.0000_-;_-* &quot;-&quot;??_-;_-@_-"/>
    <numFmt numFmtId="203" formatCode="_-* #,##0.00000_-;\-* #,##0.00000_-;_-* &quot;-&quot;??_-;_-@_-"/>
    <numFmt numFmtId="204" formatCode="_-* #,##0.000000_-;\-* #,##0.000000_-;_-* &quot;-&quot;??_-;_-@_-"/>
    <numFmt numFmtId="205" formatCode="_-* #,##0.0_-;\-* #,##0.0_-;_-* &quot;-&quot;??_-;_-@_-"/>
    <numFmt numFmtId="206" formatCode="#,##0_ ;\-#,##0\ "/>
    <numFmt numFmtId="207" formatCode="0.000"/>
    <numFmt numFmtId="208" formatCode="d\ ดดดด\ bbbb"/>
    <numFmt numFmtId="209" formatCode="#,##0.00_ ;[Red]\-#,##0.00\ "/>
    <numFmt numFmtId="210" formatCode="\(#,##0.00_);[Red]\(#,##0.00\)"/>
    <numFmt numFmtId="211" formatCode="#,##0.00_ ;\-#,##0.00\ "/>
    <numFmt numFmtId="212" formatCode="_-* #,##0_-;\-* #,##0_-;_-* &quot;-&quot;??_-;_-@_-"/>
    <numFmt numFmtId="213" formatCode="#,##0.00;\(#,##0.00\)"/>
    <numFmt numFmtId="214" formatCode="\(#,##0.00\);[Red]\(#,##0.00\)"/>
    <numFmt numFmtId="215" formatCode="#,##0.00_);[Red]\(#,##0.00_)"/>
    <numFmt numFmtId="216" formatCode="\(#,##0.00\);#,##0.00"/>
    <numFmt numFmtId="217" formatCode="[Red]#,##0.00_;\(###0.00\)"/>
    <numFmt numFmtId="218" formatCode="#,##0.00;[Red]\ \(#,##0.00\)"/>
    <numFmt numFmtId="219" formatCode="&quot;฿&quot;#,##0.00;[Red]\(#,##0.00\)"/>
    <numFmt numFmtId="220" formatCode="#,##0.00;[Red]\(#,##0.00\)"/>
    <numFmt numFmtId="221" formatCode="&quot;฿&quot;#,##0.00"/>
    <numFmt numFmtId="222" formatCode="mm/dd/yy"/>
    <numFmt numFmtId="223" formatCode="dd/mm/yy"/>
    <numFmt numFmtId="224" formatCode="00000"/>
    <numFmt numFmtId="225" formatCode="_-* #,##0.0_-;\-* #,##0.0_-;_-* &quot;-&quot;_-;_-@_-"/>
    <numFmt numFmtId="226" formatCode="_-* #,##0.00_-;\-* #,##0.00_-;_-* &quot;-&quot;_-;_-@_-"/>
    <numFmt numFmtId="227" formatCode="mmm\-yyyy"/>
    <numFmt numFmtId="228" formatCode="t&quot;฿&quot;#,##0_);\(t#,##0\)"/>
    <numFmt numFmtId="229" formatCode="t&quot;฿&quot;#,##0_);\(#,##0\)"/>
    <numFmt numFmtId="230" formatCode="&quot;$&quot;#,##0_);[Red]\(&quot;$&quot;#,##0\)"/>
    <numFmt numFmtId="231" formatCode="&quot;$&quot;#,##0.00_);[Red]\(&quot;$&quot;#,##0.00\)"/>
    <numFmt numFmtId="232" formatCode="_-&quot;?&quot;* #,##0_-;\-&quot;?&quot;* #,##0_-;_-&quot;?&quot;* &quot;-&quot;_-;_-@_-"/>
    <numFmt numFmtId="233" formatCode="_-&quot;?&quot;* #,##0.00_-;\-&quot;?&quot;* #,##0.00_-;_-&quot;?&quot;* &quot;-&quot;??_-;_-@_-"/>
    <numFmt numFmtId="234" formatCode="_(* #,##0_);_(* \(#,##0\);_(* &quot;-&quot;??_);_(@_)"/>
    <numFmt numFmtId="235" formatCode="General_)"/>
    <numFmt numFmtId="236" formatCode="#,##0.000_);\(#,##0.000\)"/>
    <numFmt numFmtId="237" formatCode="#,##0;\(#,##0\)"/>
    <numFmt numFmtId="238" formatCode="#,##0.0_);\(#,##0\)"/>
    <numFmt numFmtId="239" formatCode="0.0"/>
    <numFmt numFmtId="240" formatCode="t&quot;฿&quot;#,##0.00_);\(#,##0.00\)"/>
    <numFmt numFmtId="241" formatCode="0.0000000"/>
    <numFmt numFmtId="242" formatCode="0.000000"/>
    <numFmt numFmtId="243" formatCode="0.00000"/>
    <numFmt numFmtId="244" formatCode="0.0000"/>
    <numFmt numFmtId="245" formatCode="#,##0.0_);[Red]\(#,##0.0\)"/>
    <numFmt numFmtId="246" formatCode="#,##0_);[Red]\(#,##0\)"/>
    <numFmt numFmtId="247" formatCode="#,##0.00_);[Red]\(#,##0.0\)"/>
  </numFmts>
  <fonts count="8">
    <font>
      <sz val="16"/>
      <name val="AngsanaUPC"/>
      <family val="0"/>
    </font>
    <font>
      <sz val="12"/>
      <name val="Helv"/>
      <family val="0"/>
    </font>
    <font>
      <sz val="14"/>
      <name val="AngsanaUPC"/>
      <family val="1"/>
    </font>
    <font>
      <sz val="13"/>
      <name val="AngsanaUPC"/>
      <family val="1"/>
    </font>
    <font>
      <u val="single"/>
      <sz val="13"/>
      <name val="AngsanaUPC"/>
      <family val="1"/>
    </font>
    <font>
      <sz val="15"/>
      <name val="AngsanaUPC"/>
      <family val="1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1" fillId="0" borderId="0">
      <alignment/>
      <protection/>
    </xf>
  </cellStyleXfs>
  <cellXfs count="134">
    <xf numFmtId="0" fontId="0" fillId="0" borderId="0" xfId="0" applyAlignment="1">
      <alignment/>
    </xf>
    <xf numFmtId="187" fontId="0" fillId="0" borderId="0" xfId="22" applyFont="1" applyAlignment="1" applyProtection="1">
      <alignment horizontal="left"/>
      <protection/>
    </xf>
    <xf numFmtId="187" fontId="0" fillId="0" borderId="0" xfId="22" applyFont="1">
      <alignment/>
      <protection/>
    </xf>
    <xf numFmtId="187" fontId="0" fillId="0" borderId="0" xfId="22" applyFont="1" applyAlignment="1">
      <alignment horizontal="center"/>
      <protection/>
    </xf>
    <xf numFmtId="187" fontId="0" fillId="0" borderId="1" xfId="22" applyFont="1" applyBorder="1">
      <alignment/>
      <protection/>
    </xf>
    <xf numFmtId="187" fontId="0" fillId="0" borderId="0" xfId="22" applyFont="1" applyBorder="1">
      <alignment/>
      <protection/>
    </xf>
    <xf numFmtId="0" fontId="0" fillId="0" borderId="0" xfId="0" applyFont="1" applyAlignment="1">
      <alignment/>
    </xf>
    <xf numFmtId="187" fontId="0" fillId="0" borderId="0" xfId="22" applyFont="1" applyAlignment="1" quotePrefix="1">
      <alignment horizontal="center"/>
      <protection/>
    </xf>
    <xf numFmtId="187" fontId="0" fillId="0" borderId="2" xfId="22" applyFont="1" applyBorder="1">
      <alignment/>
      <protection/>
    </xf>
    <xf numFmtId="187" fontId="0" fillId="0" borderId="3" xfId="22" applyFont="1" applyBorder="1">
      <alignment/>
      <protection/>
    </xf>
    <xf numFmtId="187" fontId="0" fillId="0" borderId="3" xfId="0" applyNumberFormat="1" applyBorder="1" applyAlignment="1">
      <alignment/>
    </xf>
    <xf numFmtId="187" fontId="0" fillId="0" borderId="0" xfId="0" applyNumberFormat="1" applyAlignment="1">
      <alignment/>
    </xf>
    <xf numFmtId="189" fontId="0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190" fontId="0" fillId="0" borderId="0" xfId="22" applyNumberFormat="1" applyFont="1" applyAlignment="1" applyProtection="1">
      <alignment/>
      <protection/>
    </xf>
    <xf numFmtId="189" fontId="0" fillId="0" borderId="0" xfId="0" applyNumberFormat="1" applyAlignment="1">
      <alignment/>
    </xf>
    <xf numFmtId="189" fontId="0" fillId="0" borderId="1" xfId="0" applyNumberFormat="1" applyBorder="1" applyAlignment="1">
      <alignment/>
    </xf>
    <xf numFmtId="187" fontId="0" fillId="0" borderId="0" xfId="22" applyFont="1" applyBorder="1" applyAlignment="1" applyProtection="1">
      <alignment horizontal="left"/>
      <protection/>
    </xf>
    <xf numFmtId="187" fontId="0" fillId="0" borderId="0" xfId="0" applyNumberFormat="1" applyBorder="1" applyAlignment="1">
      <alignment/>
    </xf>
    <xf numFmtId="187" fontId="0" fillId="0" borderId="4" xfId="22" applyFont="1" applyBorder="1">
      <alignment/>
      <protection/>
    </xf>
    <xf numFmtId="187" fontId="0" fillId="0" borderId="5" xfId="0" applyNumberFormat="1" applyBorder="1" applyAlignment="1">
      <alignment/>
    </xf>
    <xf numFmtId="189" fontId="0" fillId="0" borderId="1" xfId="0" applyNumberFormat="1" applyBorder="1" applyAlignment="1">
      <alignment/>
    </xf>
    <xf numFmtId="189" fontId="0" fillId="0" borderId="0" xfId="0" applyNumberFormat="1" applyBorder="1" applyAlignment="1">
      <alignment/>
    </xf>
    <xf numFmtId="189" fontId="0" fillId="0" borderId="0" xfId="15" applyNumberFormat="1" applyFont="1" applyAlignment="1">
      <alignment/>
    </xf>
    <xf numFmtId="187" fontId="0" fillId="0" borderId="3" xfId="22" applyFont="1" applyBorder="1" applyAlignment="1" quotePrefix="1">
      <alignment horizontal="center"/>
      <protection/>
    </xf>
    <xf numFmtId="189" fontId="3" fillId="0" borderId="0" xfId="0" applyNumberFormat="1" applyFont="1" applyAlignment="1">
      <alignment/>
    </xf>
    <xf numFmtId="189" fontId="3" fillId="0" borderId="0" xfId="15" applyNumberFormat="1" applyFont="1" applyAlignment="1">
      <alignment/>
    </xf>
    <xf numFmtId="189" fontId="3" fillId="0" borderId="0" xfId="0" applyNumberFormat="1" applyFont="1" applyBorder="1" applyAlignment="1">
      <alignment/>
    </xf>
    <xf numFmtId="189" fontId="3" fillId="0" borderId="0" xfId="0" applyNumberFormat="1" applyFont="1" applyAlignment="1">
      <alignment horizontal="center"/>
    </xf>
    <xf numFmtId="189" fontId="3" fillId="0" borderId="5" xfId="22" applyNumberFormat="1" applyFont="1" applyBorder="1" applyAlignment="1" applyProtection="1" quotePrefix="1">
      <alignment horizontal="center"/>
      <protection/>
    </xf>
    <xf numFmtId="189" fontId="3" fillId="0" borderId="0" xfId="22" applyNumberFormat="1" applyFont="1" applyAlignment="1">
      <alignment/>
      <protection/>
    </xf>
    <xf numFmtId="189" fontId="3" fillId="0" borderId="0" xfId="0" applyNumberFormat="1" applyFont="1" applyBorder="1" applyAlignment="1" quotePrefix="1">
      <alignment/>
    </xf>
    <xf numFmtId="187" fontId="3" fillId="0" borderId="0" xfId="22" applyNumberFormat="1" applyFont="1" applyAlignment="1">
      <alignment/>
      <protection/>
    </xf>
    <xf numFmtId="189" fontId="4" fillId="0" borderId="0" xfId="0" applyNumberFormat="1" applyFont="1" applyAlignment="1" quotePrefix="1">
      <alignment/>
    </xf>
    <xf numFmtId="189" fontId="4" fillId="0" borderId="0" xfId="0" applyNumberFormat="1" applyFont="1" applyAlignment="1">
      <alignment/>
    </xf>
    <xf numFmtId="189" fontId="3" fillId="0" borderId="0" xfId="15" applyNumberFormat="1" applyFont="1" applyAlignment="1" quotePrefix="1">
      <alignment horizontal="center"/>
    </xf>
    <xf numFmtId="189" fontId="3" fillId="0" borderId="0" xfId="15" applyNumberFormat="1" applyFont="1" applyAlignment="1" quotePrefix="1">
      <alignment/>
    </xf>
    <xf numFmtId="189" fontId="3" fillId="0" borderId="0" xfId="0" applyNumberFormat="1" applyFont="1" applyAlignment="1" quotePrefix="1">
      <alignment/>
    </xf>
    <xf numFmtId="189" fontId="3" fillId="0" borderId="0" xfId="15" applyNumberFormat="1" applyFont="1" applyBorder="1" applyAlignment="1">
      <alignment/>
    </xf>
    <xf numFmtId="189" fontId="3" fillId="0" borderId="1" xfId="15" applyNumberFormat="1" applyFont="1" applyBorder="1" applyAlignment="1">
      <alignment/>
    </xf>
    <xf numFmtId="189" fontId="2" fillId="0" borderId="0" xfId="0" applyNumberFormat="1" applyFont="1" applyAlignment="1">
      <alignment/>
    </xf>
    <xf numFmtId="189" fontId="2" fillId="0" borderId="0" xfId="15" applyNumberFormat="1" applyFont="1" applyBorder="1" applyAlignment="1">
      <alignment/>
    </xf>
    <xf numFmtId="189" fontId="2" fillId="0" borderId="0" xfId="15" applyNumberFormat="1" applyFont="1" applyAlignment="1">
      <alignment/>
    </xf>
    <xf numFmtId="189" fontId="3" fillId="0" borderId="2" xfId="15" applyNumberFormat="1" applyFont="1" applyBorder="1" applyAlignment="1">
      <alignment/>
    </xf>
    <xf numFmtId="189" fontId="5" fillId="0" borderId="0" xfId="0" applyNumberFormat="1" applyFont="1" applyAlignment="1">
      <alignment/>
    </xf>
    <xf numFmtId="189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87" fontId="0" fillId="0" borderId="3" xfId="22" applyFont="1" applyBorder="1" applyAlignment="1">
      <alignment horizontal="center"/>
      <protection/>
    </xf>
    <xf numFmtId="0" fontId="0" fillId="0" borderId="3" xfId="0" applyBorder="1" applyAlignment="1">
      <alignment/>
    </xf>
    <xf numFmtId="189" fontId="0" fillId="0" borderId="0" xfId="22" applyNumberFormat="1" applyFont="1">
      <alignment/>
      <protection/>
    </xf>
    <xf numFmtId="189" fontId="0" fillId="0" borderId="0" xfId="22" applyNumberFormat="1" applyFont="1" applyAlignment="1" applyProtection="1">
      <alignment horizontal="left"/>
      <protection/>
    </xf>
    <xf numFmtId="189" fontId="0" fillId="0" borderId="0" xfId="22" applyNumberFormat="1" applyFont="1" applyBorder="1">
      <alignment/>
      <protection/>
    </xf>
    <xf numFmtId="189" fontId="0" fillId="0" borderId="0" xfId="22" applyNumberFormat="1" applyFont="1" applyAlignment="1" applyProtection="1" quotePrefix="1">
      <alignment horizontal="left"/>
      <protection/>
    </xf>
    <xf numFmtId="189" fontId="0" fillId="0" borderId="1" xfId="22" applyNumberFormat="1" applyFont="1" applyBorder="1">
      <alignment/>
      <protection/>
    </xf>
    <xf numFmtId="189" fontId="0" fillId="0" borderId="0" xfId="22" applyNumberFormat="1" applyFont="1" applyAlignment="1" applyProtection="1">
      <alignment horizontal="right"/>
      <protection/>
    </xf>
    <xf numFmtId="189" fontId="0" fillId="0" borderId="0" xfId="22" applyNumberFormat="1" applyFont="1" applyBorder="1" applyAlignment="1">
      <alignment horizontal="right"/>
      <protection/>
    </xf>
    <xf numFmtId="189" fontId="0" fillId="0" borderId="0" xfId="22" applyNumberFormat="1" applyFont="1" applyAlignment="1" applyProtection="1">
      <alignment horizontal="center"/>
      <protection/>
    </xf>
    <xf numFmtId="189" fontId="0" fillId="0" borderId="0" xfId="15" applyNumberFormat="1" applyBorder="1" applyAlignment="1">
      <alignment/>
    </xf>
    <xf numFmtId="189" fontId="0" fillId="0" borderId="3" xfId="22" applyNumberFormat="1" applyFont="1" applyBorder="1" applyAlignment="1" quotePrefix="1">
      <alignment horizontal="center"/>
      <protection/>
    </xf>
    <xf numFmtId="189" fontId="0" fillId="0" borderId="0" xfId="22" applyNumberFormat="1" applyFont="1" applyProtection="1">
      <alignment/>
      <protection/>
    </xf>
    <xf numFmtId="189" fontId="0" fillId="0" borderId="0" xfId="22" applyNumberFormat="1" applyFont="1" applyAlignment="1">
      <alignment horizontal="right"/>
      <protection/>
    </xf>
    <xf numFmtId="189" fontId="0" fillId="0" borderId="0" xfId="22" applyNumberFormat="1" applyFont="1" applyBorder="1" applyProtection="1">
      <alignment/>
      <protection/>
    </xf>
    <xf numFmtId="189" fontId="0" fillId="0" borderId="3" xfId="22" applyNumberFormat="1" applyFont="1" applyBorder="1" applyProtection="1">
      <alignment/>
      <protection/>
    </xf>
    <xf numFmtId="189" fontId="0" fillId="0" borderId="4" xfId="22" applyNumberFormat="1" applyFont="1" applyBorder="1" applyProtection="1">
      <alignment/>
      <protection/>
    </xf>
    <xf numFmtId="189" fontId="0" fillId="0" borderId="0" xfId="22" applyNumberFormat="1" applyFont="1" applyAlignment="1" applyProtection="1">
      <alignment horizontal="fill"/>
      <protection/>
    </xf>
    <xf numFmtId="189" fontId="0" fillId="0" borderId="0" xfId="22" applyNumberFormat="1" applyFont="1" applyAlignment="1" applyProtection="1">
      <alignment/>
      <protection/>
    </xf>
    <xf numFmtId="189" fontId="0" fillId="0" borderId="0" xfId="22" applyNumberFormat="1" applyFont="1" applyAlignment="1" applyProtection="1" quotePrefix="1">
      <alignment horizontal="center"/>
      <protection/>
    </xf>
    <xf numFmtId="189" fontId="0" fillId="0" borderId="0" xfId="22" applyNumberFormat="1" applyFont="1" applyAlignment="1">
      <alignment horizontal="center"/>
      <protection/>
    </xf>
    <xf numFmtId="189" fontId="0" fillId="0" borderId="0" xfId="22" applyNumberFormat="1" applyFont="1" applyAlignment="1" quotePrefix="1">
      <alignment horizontal="center"/>
      <protection/>
    </xf>
    <xf numFmtId="189" fontId="0" fillId="0" borderId="0" xfId="15" applyNumberFormat="1" applyAlignment="1">
      <alignment/>
    </xf>
    <xf numFmtId="189" fontId="0" fillId="0" borderId="5" xfId="15" applyNumberFormat="1" applyFont="1" applyBorder="1" applyAlignment="1">
      <alignment/>
    </xf>
    <xf numFmtId="189" fontId="0" fillId="0" borderId="3" xfId="15" applyNumberFormat="1" applyFont="1" applyBorder="1" applyAlignment="1">
      <alignment/>
    </xf>
    <xf numFmtId="189" fontId="0" fillId="0" borderId="0" xfId="15" applyNumberFormat="1" applyFont="1" applyBorder="1" applyAlignment="1">
      <alignment/>
    </xf>
    <xf numFmtId="189" fontId="0" fillId="0" borderId="5" xfId="22" applyNumberFormat="1" applyFont="1" applyBorder="1" applyProtection="1">
      <alignment/>
      <protection/>
    </xf>
    <xf numFmtId="189" fontId="0" fillId="0" borderId="1" xfId="22" applyNumberFormat="1" applyFont="1" applyBorder="1" applyProtection="1">
      <alignment/>
      <protection/>
    </xf>
    <xf numFmtId="189" fontId="0" fillId="0" borderId="0" xfId="0" applyNumberFormat="1" applyFont="1" applyAlignment="1" quotePrefix="1">
      <alignment/>
    </xf>
    <xf numFmtId="189" fontId="0" fillId="0" borderId="5" xfId="22" applyNumberFormat="1" applyFont="1" applyBorder="1">
      <alignment/>
      <protection/>
    </xf>
    <xf numFmtId="189" fontId="0" fillId="0" borderId="0" xfId="22" applyNumberFormat="1" applyFont="1" applyAlignment="1" quotePrefix="1">
      <alignment/>
      <protection/>
    </xf>
    <xf numFmtId="189" fontId="0" fillId="0" borderId="0" xfId="0" applyNumberFormat="1" applyAlignment="1">
      <alignment/>
    </xf>
    <xf numFmtId="246" fontId="0" fillId="0" borderId="0" xfId="22" applyNumberFormat="1" applyFont="1" applyAlignment="1">
      <alignment horizontal="center"/>
      <protection/>
    </xf>
    <xf numFmtId="189" fontId="0" fillId="0" borderId="0" xfId="15" applyNumberFormat="1" applyAlignment="1">
      <alignment/>
    </xf>
    <xf numFmtId="189" fontId="0" fillId="0" borderId="0" xfId="0" applyNumberFormat="1" applyFont="1" applyBorder="1" applyAlignment="1">
      <alignment/>
    </xf>
    <xf numFmtId="189" fontId="0" fillId="0" borderId="5" xfId="22" applyNumberFormat="1" applyFont="1" applyBorder="1" applyAlignment="1" quotePrefix="1">
      <alignment horizontal="center"/>
      <protection/>
    </xf>
    <xf numFmtId="189" fontId="0" fillId="0" borderId="0" xfId="22" applyNumberFormat="1" applyFont="1" quotePrefix="1">
      <alignment/>
      <protection/>
    </xf>
    <xf numFmtId="189" fontId="0" fillId="0" borderId="0" xfId="0" applyNumberFormat="1" applyAlignment="1">
      <alignment horizontal="center"/>
    </xf>
    <xf numFmtId="189" fontId="2" fillId="0" borderId="5" xfId="22" applyNumberFormat="1" applyFont="1" applyBorder="1" applyAlignment="1">
      <alignment horizontal="center"/>
      <protection/>
    </xf>
    <xf numFmtId="189" fontId="0" fillId="0" borderId="0" xfId="22" applyNumberFormat="1" applyFont="1" applyBorder="1" applyAlignment="1">
      <alignment horizontal="center"/>
      <protection/>
    </xf>
    <xf numFmtId="189" fontId="0" fillId="0" borderId="5" xfId="0" applyNumberFormat="1" applyBorder="1" applyAlignment="1">
      <alignment/>
    </xf>
    <xf numFmtId="189" fontId="0" fillId="0" borderId="5" xfId="22" applyNumberFormat="1" applyFont="1" applyBorder="1" applyAlignment="1">
      <alignment horizontal="center"/>
      <protection/>
    </xf>
    <xf numFmtId="189" fontId="0" fillId="0" borderId="0" xfId="0" applyNumberFormat="1" applyAlignment="1" quotePrefix="1">
      <alignment horizontal="center"/>
    </xf>
    <xf numFmtId="189" fontId="0" fillId="0" borderId="0" xfId="22" applyNumberFormat="1" applyFont="1" applyBorder="1" applyAlignment="1" quotePrefix="1">
      <alignment horizontal="center"/>
      <protection/>
    </xf>
    <xf numFmtId="189" fontId="0" fillId="0" borderId="0" xfId="22" applyNumberFormat="1" applyFont="1" applyBorder="1" applyAlignment="1">
      <alignment/>
      <protection/>
    </xf>
    <xf numFmtId="189" fontId="2" fillId="0" borderId="0" xfId="22" applyNumberFormat="1" applyFont="1" applyBorder="1" applyAlignment="1">
      <alignment horizontal="center"/>
      <protection/>
    </xf>
    <xf numFmtId="189" fontId="0" fillId="0" borderId="0" xfId="22" applyNumberFormat="1" applyFont="1" applyBorder="1" applyAlignment="1" quotePrefix="1">
      <alignment/>
      <protection/>
    </xf>
    <xf numFmtId="189" fontId="0" fillId="0" borderId="0" xfId="22" applyNumberFormat="1" applyFont="1" applyAlignment="1">
      <alignment/>
      <protection/>
    </xf>
    <xf numFmtId="189" fontId="0" fillId="0" borderId="5" xfId="22" applyNumberFormat="1" applyFont="1" applyBorder="1" applyAlignment="1">
      <alignment/>
      <protection/>
    </xf>
    <xf numFmtId="189" fontId="2" fillId="0" borderId="0" xfId="22" applyNumberFormat="1" applyFont="1">
      <alignment/>
      <protection/>
    </xf>
    <xf numFmtId="246" fontId="0" fillId="0" borderId="0" xfId="22" applyNumberFormat="1" applyFont="1" applyAlignment="1" quotePrefix="1">
      <alignment horizontal="center"/>
      <protection/>
    </xf>
    <xf numFmtId="189" fontId="0" fillId="0" borderId="0" xfId="22" applyNumberFormat="1" applyFont="1" applyBorder="1" applyAlignment="1" applyProtection="1">
      <alignment horizontal="center"/>
      <protection/>
    </xf>
    <xf numFmtId="189" fontId="0" fillId="0" borderId="5" xfId="22" applyNumberFormat="1" applyFont="1" applyBorder="1" applyAlignment="1" applyProtection="1">
      <alignment horizontal="center"/>
      <protection/>
    </xf>
    <xf numFmtId="189" fontId="0" fillId="0" borderId="5" xfId="22" applyNumberFormat="1" applyFont="1" applyBorder="1" applyAlignment="1" applyProtection="1">
      <alignment horizontal="right"/>
      <protection/>
    </xf>
    <xf numFmtId="189" fontId="0" fillId="0" borderId="0" xfId="22" applyNumberFormat="1" applyFont="1" applyBorder="1" applyAlignment="1" applyProtection="1">
      <alignment horizontal="left"/>
      <protection/>
    </xf>
    <xf numFmtId="189" fontId="0" fillId="0" borderId="2" xfId="22" applyNumberFormat="1" applyFont="1" applyBorder="1" applyAlignment="1">
      <alignment horizontal="center"/>
      <protection/>
    </xf>
    <xf numFmtId="189" fontId="0" fillId="0" borderId="5" xfId="0" applyNumberFormat="1" applyFont="1" applyBorder="1" applyAlignment="1">
      <alignment/>
    </xf>
    <xf numFmtId="189" fontId="0" fillId="0" borderId="1" xfId="0" applyNumberFormat="1" applyFont="1" applyBorder="1" applyAlignment="1">
      <alignment/>
    </xf>
    <xf numFmtId="189" fontId="0" fillId="0" borderId="2" xfId="22" applyNumberFormat="1" applyFont="1" applyBorder="1" applyProtection="1">
      <alignment/>
      <protection/>
    </xf>
    <xf numFmtId="189" fontId="0" fillId="0" borderId="3" xfId="22" applyNumberFormat="1" applyFont="1" applyBorder="1">
      <alignment/>
      <protection/>
    </xf>
    <xf numFmtId="189" fontId="0" fillId="0" borderId="0" xfId="0" applyNumberFormat="1" applyBorder="1" applyAlignment="1">
      <alignment horizontal="center"/>
    </xf>
    <xf numFmtId="189" fontId="3" fillId="0" borderId="5" xfId="15" applyNumberFormat="1" applyFont="1" applyBorder="1" applyAlignment="1">
      <alignment/>
    </xf>
    <xf numFmtId="189" fontId="3" fillId="0" borderId="1" xfId="0" applyNumberFormat="1" applyFont="1" applyBorder="1" applyAlignment="1">
      <alignment/>
    </xf>
    <xf numFmtId="189" fontId="0" fillId="0" borderId="0" xfId="0" applyNumberFormat="1" applyBorder="1" applyAlignment="1">
      <alignment/>
    </xf>
    <xf numFmtId="189" fontId="3" fillId="0" borderId="5" xfId="0" applyNumberFormat="1" applyFont="1" applyBorder="1" applyAlignment="1">
      <alignment horizontal="center"/>
    </xf>
    <xf numFmtId="189" fontId="3" fillId="0" borderId="0" xfId="22" applyNumberFormat="1" applyFont="1" applyBorder="1" applyAlignment="1" applyProtection="1">
      <alignment horizontal="center"/>
      <protection/>
    </xf>
    <xf numFmtId="189" fontId="3" fillId="0" borderId="0" xfId="0" applyNumberFormat="1" applyFont="1" applyBorder="1" applyAlignment="1">
      <alignment horizontal="center"/>
    </xf>
    <xf numFmtId="189" fontId="3" fillId="0" borderId="0" xfId="22" applyNumberFormat="1" applyFont="1" applyBorder="1" applyAlignment="1" applyProtection="1" quotePrefix="1">
      <alignment horizontal="center"/>
      <protection/>
    </xf>
    <xf numFmtId="189" fontId="3" fillId="0" borderId="0" xfId="22" applyNumberFormat="1" applyFont="1" applyBorder="1" applyAlignment="1">
      <alignment/>
      <protection/>
    </xf>
    <xf numFmtId="189" fontId="3" fillId="0" borderId="0" xfId="15" applyNumberFormat="1" applyFont="1" applyBorder="1" applyAlignment="1">
      <alignment horizontal="center"/>
    </xf>
    <xf numFmtId="189" fontId="3" fillId="0" borderId="5" xfId="0" applyNumberFormat="1" applyFont="1" applyBorder="1" applyAlignment="1">
      <alignment/>
    </xf>
    <xf numFmtId="246" fontId="0" fillId="0" borderId="0" xfId="22" applyNumberFormat="1" applyFont="1" applyBorder="1" applyAlignment="1">
      <alignment horizontal="center"/>
      <protection/>
    </xf>
    <xf numFmtId="246" fontId="0" fillId="0" borderId="0" xfId="0" applyNumberFormat="1" applyFont="1" applyAlignment="1">
      <alignment horizontal="center"/>
    </xf>
    <xf numFmtId="189" fontId="0" fillId="0" borderId="0" xfId="22" applyNumberFormat="1" applyFont="1" applyAlignment="1" applyProtection="1">
      <alignment horizontal="center"/>
      <protection/>
    </xf>
    <xf numFmtId="189" fontId="0" fillId="0" borderId="5" xfId="22" applyNumberFormat="1" applyFont="1" applyBorder="1" applyAlignment="1">
      <alignment horizontal="center"/>
      <protection/>
    </xf>
    <xf numFmtId="189" fontId="0" fillId="0" borderId="0" xfId="22" applyNumberFormat="1" applyFont="1" applyAlignment="1" quotePrefix="1">
      <alignment horizontal="center"/>
      <protection/>
    </xf>
    <xf numFmtId="189" fontId="0" fillId="0" borderId="0" xfId="22" applyNumberFormat="1" applyFont="1" applyAlignment="1" applyProtection="1" quotePrefix="1">
      <alignment horizontal="center"/>
      <protection/>
    </xf>
    <xf numFmtId="189" fontId="0" fillId="0" borderId="0" xfId="0" applyNumberFormat="1" applyAlignment="1">
      <alignment horizontal="center"/>
    </xf>
    <xf numFmtId="189" fontId="0" fillId="0" borderId="3" xfId="22" applyNumberFormat="1" applyFont="1" applyBorder="1" applyAlignment="1">
      <alignment horizontal="center"/>
      <protection/>
    </xf>
    <xf numFmtId="189" fontId="2" fillId="0" borderId="0" xfId="22" applyNumberFormat="1" applyFont="1" applyAlignment="1" applyProtection="1" quotePrefix="1">
      <alignment horizontal="center"/>
      <protection/>
    </xf>
    <xf numFmtId="189" fontId="3" fillId="0" borderId="5" xfId="0" applyNumberFormat="1" applyFont="1" applyBorder="1" applyAlignment="1">
      <alignment horizontal="center"/>
    </xf>
    <xf numFmtId="189" fontId="3" fillId="0" borderId="3" xfId="15" applyNumberFormat="1" applyFont="1" applyBorder="1" applyAlignment="1">
      <alignment horizontal="center"/>
    </xf>
    <xf numFmtId="189" fontId="3" fillId="0" borderId="5" xfId="15" applyNumberFormat="1" applyFont="1" applyBorder="1" applyAlignment="1">
      <alignment horizontal="center"/>
    </xf>
    <xf numFmtId="189" fontId="3" fillId="0" borderId="5" xfId="22" applyNumberFormat="1" applyFont="1" applyBorder="1" applyAlignment="1" applyProtection="1">
      <alignment horizontal="center"/>
      <protection/>
    </xf>
    <xf numFmtId="189" fontId="3" fillId="0" borderId="0" xfId="0" applyNumberFormat="1" applyFont="1" applyBorder="1" applyAlignment="1">
      <alignment horizontal="center"/>
    </xf>
    <xf numFmtId="187" fontId="0" fillId="0" borderId="0" xfId="22" applyFont="1" applyAlignment="1" applyProtection="1" quotePrefix="1">
      <alignment horizontal="center"/>
      <protection/>
    </xf>
    <xf numFmtId="187" fontId="0" fillId="0" borderId="5" xfId="22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ปกติ_Sheet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8975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3610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8:L302"/>
  <sheetViews>
    <sheetView tabSelected="1" zoomScale="85" zoomScaleNormal="85" workbookViewId="0" topLeftCell="A1">
      <selection activeCell="A1" sqref="A1"/>
    </sheetView>
  </sheetViews>
  <sheetFormatPr defaultColWidth="9.140625" defaultRowHeight="24" customHeight="1"/>
  <cols>
    <col min="1" max="1" width="9.00390625" style="15" customWidth="1"/>
    <col min="2" max="3" width="9.140625" style="15" customWidth="1"/>
    <col min="4" max="4" width="8.8515625" style="15" customWidth="1"/>
    <col min="5" max="5" width="15.7109375" style="15" customWidth="1"/>
    <col min="6" max="6" width="0.9921875" style="15" customWidth="1"/>
    <col min="7" max="7" width="15.140625" style="15" customWidth="1"/>
    <col min="8" max="8" width="0.9921875" style="15" customWidth="1"/>
    <col min="9" max="9" width="15.140625" style="15" customWidth="1"/>
    <col min="10" max="10" width="0.85546875" style="15" customWidth="1"/>
    <col min="11" max="11" width="16.00390625" style="15" bestFit="1" customWidth="1"/>
    <col min="12" max="12" width="0.9921875" style="15" customWidth="1"/>
    <col min="13" max="16384" width="9.140625" style="15" customWidth="1"/>
  </cols>
  <sheetData>
    <row r="8" spans="1:11" ht="24" customHeight="1">
      <c r="A8" s="50"/>
      <c r="B8" s="124" t="s">
        <v>251</v>
      </c>
      <c r="C8" s="124"/>
      <c r="D8" s="124"/>
      <c r="E8" s="124"/>
      <c r="F8" s="124"/>
      <c r="G8" s="124"/>
      <c r="H8" s="124"/>
      <c r="I8" s="49"/>
      <c r="J8" s="49"/>
      <c r="K8" s="49"/>
    </row>
    <row r="9" spans="1:11" ht="24" customHeight="1">
      <c r="A9" s="50"/>
      <c r="B9" s="78" t="s">
        <v>131</v>
      </c>
      <c r="C9" s="78"/>
      <c r="D9" s="78"/>
      <c r="E9" s="78"/>
      <c r="F9" s="78"/>
      <c r="G9" s="78"/>
      <c r="H9" s="84"/>
      <c r="I9" s="49"/>
      <c r="J9" s="49"/>
      <c r="K9" s="49"/>
    </row>
    <row r="10" spans="2:11" ht="24" customHeight="1">
      <c r="B10" s="120" t="s">
        <v>137</v>
      </c>
      <c r="C10" s="120"/>
      <c r="D10" s="120"/>
      <c r="E10" s="120"/>
      <c r="F10" s="120"/>
      <c r="G10" s="120"/>
      <c r="H10" s="120"/>
      <c r="I10" s="49"/>
      <c r="J10" s="49"/>
      <c r="K10" s="49"/>
    </row>
    <row r="11" spans="1:11" ht="24" customHeight="1">
      <c r="A11" s="49"/>
      <c r="B11" s="120" t="s">
        <v>252</v>
      </c>
      <c r="C11" s="120"/>
      <c r="D11" s="120"/>
      <c r="E11" s="120"/>
      <c r="F11" s="120"/>
      <c r="G11" s="120"/>
      <c r="H11" s="120"/>
      <c r="I11" s="49"/>
      <c r="J11" s="49"/>
      <c r="K11" s="49"/>
    </row>
    <row r="12" spans="1:11" ht="24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</row>
    <row r="13" spans="1:11" ht="24" customHeigh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</row>
    <row r="14" spans="1:11" ht="24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</row>
    <row r="16" spans="1:11" ht="24" customHeight="1">
      <c r="A16" s="120" t="s">
        <v>120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</row>
    <row r="17" spans="1:11" ht="10.5" customHeight="1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</row>
    <row r="18" spans="1:11" ht="24" customHeight="1">
      <c r="A18" s="50" t="s">
        <v>249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</row>
    <row r="19" spans="1:11" ht="24" customHeight="1">
      <c r="A19" s="50" t="s">
        <v>250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</row>
    <row r="20" spans="1:11" ht="10.5" customHeight="1">
      <c r="A20" s="49"/>
      <c r="B20" s="12"/>
      <c r="C20" s="12"/>
      <c r="D20" s="49"/>
      <c r="E20" s="49"/>
      <c r="F20" s="49"/>
      <c r="G20" s="49"/>
      <c r="H20" s="49"/>
      <c r="I20" s="49"/>
      <c r="J20" s="49"/>
      <c r="K20" s="57"/>
    </row>
    <row r="21" spans="1:10" ht="24" customHeight="1">
      <c r="A21" s="12"/>
      <c r="B21" s="12" t="s">
        <v>175</v>
      </c>
      <c r="C21" s="12"/>
      <c r="D21" s="12"/>
      <c r="E21" s="12"/>
      <c r="F21" s="12"/>
      <c r="G21" s="12"/>
      <c r="H21" s="12"/>
      <c r="I21" s="12"/>
      <c r="J21" s="12"/>
    </row>
    <row r="22" spans="1:10" ht="24" customHeight="1">
      <c r="A22" s="12" t="s">
        <v>174</v>
      </c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24" customHeight="1">
      <c r="A23" s="12" t="s">
        <v>163</v>
      </c>
      <c r="B23" s="12"/>
      <c r="C23" s="12"/>
      <c r="D23" s="12"/>
      <c r="E23" s="12"/>
      <c r="F23" s="12"/>
      <c r="G23" s="12"/>
      <c r="H23" s="12"/>
      <c r="I23" s="12"/>
      <c r="J23" s="12"/>
    </row>
    <row r="24" spans="1:10" ht="24" customHeight="1">
      <c r="A24" s="12" t="s">
        <v>166</v>
      </c>
      <c r="B24" s="12"/>
      <c r="C24" s="12"/>
      <c r="D24" s="12"/>
      <c r="E24" s="12"/>
      <c r="F24" s="12"/>
      <c r="G24" s="12"/>
      <c r="H24" s="12"/>
      <c r="I24" s="12"/>
      <c r="J24" s="12"/>
    </row>
    <row r="25" spans="1:10" ht="24" customHeight="1">
      <c r="A25" s="12" t="s">
        <v>167</v>
      </c>
      <c r="B25" s="12"/>
      <c r="C25" s="12"/>
      <c r="D25" s="12"/>
      <c r="E25" s="12"/>
      <c r="F25" s="12"/>
      <c r="G25" s="12"/>
      <c r="H25" s="12"/>
      <c r="I25" s="12"/>
      <c r="J25" s="12"/>
    </row>
    <row r="26" spans="1:10" ht="24" customHeight="1">
      <c r="A26" s="12" t="s">
        <v>165</v>
      </c>
      <c r="B26" s="12"/>
      <c r="C26" s="12"/>
      <c r="D26" s="12"/>
      <c r="E26" s="12"/>
      <c r="F26" s="12"/>
      <c r="G26" s="12"/>
      <c r="H26" s="12"/>
      <c r="I26" s="12"/>
      <c r="J26" s="12"/>
    </row>
    <row r="27" spans="1:10" ht="24" customHeight="1">
      <c r="A27" s="12" t="s">
        <v>168</v>
      </c>
      <c r="B27" s="12"/>
      <c r="C27" s="12"/>
      <c r="D27" s="12"/>
      <c r="E27" s="12"/>
      <c r="F27" s="12"/>
      <c r="G27" s="12"/>
      <c r="H27" s="12"/>
      <c r="I27" s="12"/>
      <c r="J27" s="12"/>
    </row>
    <row r="28" spans="1:10" ht="24" customHeight="1">
      <c r="A28" s="12" t="s">
        <v>164</v>
      </c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24" customHeight="1">
      <c r="A29" s="12"/>
      <c r="B29" s="12" t="s">
        <v>351</v>
      </c>
      <c r="C29" s="12"/>
      <c r="D29" s="12"/>
      <c r="E29" s="12"/>
      <c r="F29" s="12"/>
      <c r="G29" s="12"/>
      <c r="H29" s="12"/>
      <c r="I29" s="12"/>
      <c r="J29" s="12"/>
    </row>
    <row r="30" spans="1:10" ht="24" customHeight="1">
      <c r="A30" s="12" t="s">
        <v>352</v>
      </c>
      <c r="B30" s="12"/>
      <c r="C30" s="12"/>
      <c r="D30" s="12"/>
      <c r="E30" s="12"/>
      <c r="F30" s="12"/>
      <c r="G30" s="12"/>
      <c r="H30" s="12"/>
      <c r="I30" s="12"/>
      <c r="J30" s="12"/>
    </row>
    <row r="31" spans="1:10" ht="24" customHeight="1">
      <c r="A31" s="12" t="s">
        <v>353</v>
      </c>
      <c r="B31" s="12"/>
      <c r="C31" s="12"/>
      <c r="D31" s="12"/>
      <c r="E31" s="12"/>
      <c r="F31" s="12"/>
      <c r="G31" s="12"/>
      <c r="H31" s="12"/>
      <c r="I31" s="12"/>
      <c r="J31" s="12"/>
    </row>
    <row r="32" spans="1:10" ht="24" customHeight="1">
      <c r="A32" s="12" t="s">
        <v>354</v>
      </c>
      <c r="B32" s="12"/>
      <c r="C32" s="12"/>
      <c r="D32" s="12"/>
      <c r="E32" s="12"/>
      <c r="F32" s="12"/>
      <c r="G32" s="12"/>
      <c r="H32" s="12"/>
      <c r="I32" s="12"/>
      <c r="J32" s="12"/>
    </row>
    <row r="33" spans="1:10" ht="24" customHeight="1">
      <c r="A33" s="12" t="s">
        <v>355</v>
      </c>
      <c r="B33" s="12"/>
      <c r="C33" s="12"/>
      <c r="D33" s="12"/>
      <c r="E33" s="12"/>
      <c r="F33" s="12"/>
      <c r="G33" s="12"/>
      <c r="H33" s="12"/>
      <c r="I33" s="12"/>
      <c r="J33" s="12"/>
    </row>
    <row r="34" spans="1:10" ht="24" customHeight="1">
      <c r="A34" s="12" t="s">
        <v>356</v>
      </c>
      <c r="B34" s="12"/>
      <c r="C34" s="12"/>
      <c r="D34" s="12"/>
      <c r="E34" s="12"/>
      <c r="F34" s="12"/>
      <c r="G34" s="12"/>
      <c r="H34" s="12"/>
      <c r="I34" s="12"/>
      <c r="J34" s="12"/>
    </row>
    <row r="35" spans="1:10" ht="24" customHeight="1">
      <c r="A35" s="12" t="s">
        <v>32</v>
      </c>
      <c r="B35" s="12"/>
      <c r="C35" s="12"/>
      <c r="D35" s="12"/>
      <c r="E35" s="12"/>
      <c r="F35" s="12"/>
      <c r="G35" s="12"/>
      <c r="H35" s="12"/>
      <c r="I35" s="12"/>
      <c r="J35" s="12"/>
    </row>
    <row r="36" spans="1:11" ht="24" customHeight="1">
      <c r="A36" s="49"/>
      <c r="B36" s="50" t="s">
        <v>350</v>
      </c>
      <c r="C36" s="50"/>
      <c r="D36" s="12"/>
      <c r="E36" s="12"/>
      <c r="F36" s="12"/>
      <c r="G36" s="12"/>
      <c r="H36" s="12"/>
      <c r="I36" s="12"/>
      <c r="J36" s="12"/>
      <c r="K36" s="12"/>
    </row>
    <row r="37" spans="1:11" ht="24" customHeight="1">
      <c r="A37" s="50" t="s">
        <v>357</v>
      </c>
      <c r="B37" s="49"/>
      <c r="C37" s="49"/>
      <c r="D37" s="12"/>
      <c r="E37" s="12"/>
      <c r="F37" s="12"/>
      <c r="G37" s="12"/>
      <c r="H37" s="12"/>
      <c r="I37" s="12"/>
      <c r="J37" s="12"/>
      <c r="K37" s="12"/>
    </row>
    <row r="38" spans="1:10" ht="24" customHeight="1">
      <c r="A38" s="12" t="s">
        <v>316</v>
      </c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24" customHeight="1">
      <c r="A39" s="12" t="s">
        <v>171</v>
      </c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24" customHeight="1">
      <c r="A40" s="12" t="s">
        <v>169</v>
      </c>
      <c r="B40" s="12"/>
      <c r="C40" s="12"/>
      <c r="D40" s="12"/>
      <c r="E40" s="12"/>
      <c r="F40" s="12"/>
      <c r="G40" s="12"/>
      <c r="H40" s="12"/>
      <c r="I40" s="12"/>
      <c r="J40" s="12"/>
    </row>
    <row r="41" spans="1:10" ht="10.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</row>
    <row r="42" spans="1:11" ht="24" customHeight="1">
      <c r="A42" s="49"/>
      <c r="B42" s="49"/>
      <c r="C42" s="49"/>
      <c r="D42" s="49"/>
      <c r="E42" s="49"/>
      <c r="F42" s="49"/>
      <c r="G42" s="50" t="s">
        <v>33</v>
      </c>
      <c r="H42" s="49"/>
      <c r="I42" s="49"/>
      <c r="J42" s="49"/>
      <c r="K42" s="49"/>
    </row>
    <row r="43" spans="1:11" ht="24" customHeight="1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</row>
    <row r="44" spans="1:11" ht="24" customHeight="1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</row>
    <row r="45" spans="1:11" ht="24" customHeight="1">
      <c r="A45" s="49"/>
      <c r="B45" s="49"/>
      <c r="C45" s="49"/>
      <c r="D45" s="49"/>
      <c r="E45" s="49"/>
      <c r="F45" s="49"/>
      <c r="G45" s="50" t="s">
        <v>457</v>
      </c>
      <c r="H45" s="49"/>
      <c r="I45" s="49"/>
      <c r="J45" s="49"/>
      <c r="K45" s="49"/>
    </row>
    <row r="46" spans="1:11" ht="24" customHeight="1">
      <c r="A46" s="49"/>
      <c r="B46" s="49"/>
      <c r="C46" s="49"/>
      <c r="D46" s="49"/>
      <c r="E46" s="49"/>
      <c r="F46" s="49"/>
      <c r="G46" s="50" t="s">
        <v>34</v>
      </c>
      <c r="H46" s="49"/>
      <c r="I46" s="49"/>
      <c r="J46" s="49"/>
      <c r="K46" s="49"/>
    </row>
    <row r="47" ht="10.5" customHeight="1"/>
    <row r="48" spans="1:11" ht="24" customHeight="1">
      <c r="A48" s="50" t="s">
        <v>358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</row>
    <row r="49" spans="1:11" ht="27" customHeight="1">
      <c r="A49" s="50"/>
      <c r="B49" s="49"/>
      <c r="C49" s="49"/>
      <c r="D49" s="49"/>
      <c r="E49" s="49"/>
      <c r="F49" s="49"/>
      <c r="G49" s="49"/>
      <c r="H49" s="49"/>
      <c r="I49" s="49"/>
      <c r="J49" s="49"/>
      <c r="K49" s="49"/>
    </row>
    <row r="50" spans="1:11" ht="23.25">
      <c r="A50" s="120" t="s">
        <v>251</v>
      </c>
      <c r="B50" s="120"/>
      <c r="C50" s="120"/>
      <c r="D50" s="120"/>
      <c r="E50" s="120"/>
      <c r="F50" s="120"/>
      <c r="G50" s="120"/>
      <c r="H50" s="120"/>
      <c r="I50" s="120"/>
      <c r="J50" s="120"/>
      <c r="K50" s="120"/>
    </row>
    <row r="51" spans="1:11" ht="23.25">
      <c r="A51" s="120" t="s">
        <v>35</v>
      </c>
      <c r="B51" s="120"/>
      <c r="C51" s="120"/>
      <c r="D51" s="120"/>
      <c r="E51" s="120"/>
      <c r="F51" s="120"/>
      <c r="G51" s="120"/>
      <c r="H51" s="120"/>
      <c r="I51" s="120"/>
      <c r="J51" s="120"/>
      <c r="K51" s="120"/>
    </row>
    <row r="52" spans="1:11" ht="21.75" customHeight="1">
      <c r="A52" s="120" t="s">
        <v>148</v>
      </c>
      <c r="B52" s="120"/>
      <c r="C52" s="120"/>
      <c r="D52" s="120"/>
      <c r="E52" s="120"/>
      <c r="F52" s="120"/>
      <c r="G52" s="120"/>
      <c r="H52" s="120"/>
      <c r="I52" s="120"/>
      <c r="J52" s="120"/>
      <c r="K52" s="120"/>
    </row>
    <row r="53" spans="1:11" ht="23.25">
      <c r="A53" s="120" t="s">
        <v>252</v>
      </c>
      <c r="B53" s="120"/>
      <c r="C53" s="120"/>
      <c r="D53" s="120"/>
      <c r="E53" s="120"/>
      <c r="F53" s="120"/>
      <c r="G53" s="120"/>
      <c r="H53" s="120"/>
      <c r="I53" s="120"/>
      <c r="J53" s="120"/>
      <c r="K53" s="120"/>
    </row>
    <row r="54" spans="1:11" ht="6" customHeight="1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</row>
    <row r="55" spans="5:11" ht="21" customHeight="1">
      <c r="E55" s="121" t="s">
        <v>197</v>
      </c>
      <c r="F55" s="121"/>
      <c r="G55" s="121"/>
      <c r="H55" s="49"/>
      <c r="I55" s="121" t="s">
        <v>196</v>
      </c>
      <c r="J55" s="121"/>
      <c r="K55" s="121"/>
    </row>
    <row r="56" spans="1:11" ht="23.25">
      <c r="A56" s="120" t="s">
        <v>146</v>
      </c>
      <c r="B56" s="120"/>
      <c r="C56" s="120"/>
      <c r="D56" s="56" t="s">
        <v>223</v>
      </c>
      <c r="E56" s="82"/>
      <c r="F56" s="84" t="s">
        <v>532</v>
      </c>
      <c r="G56" s="82"/>
      <c r="H56" s="49"/>
      <c r="I56" s="82"/>
      <c r="J56" s="84" t="s">
        <v>532</v>
      </c>
      <c r="K56" s="82"/>
    </row>
    <row r="57" spans="1:10" ht="23.25">
      <c r="A57" s="50" t="s">
        <v>125</v>
      </c>
      <c r="B57" s="49"/>
      <c r="C57" s="49"/>
      <c r="D57" s="49"/>
      <c r="E57" s="49"/>
      <c r="G57" s="49"/>
      <c r="H57" s="49"/>
      <c r="I57" s="49"/>
      <c r="J57" s="49"/>
    </row>
    <row r="58" spans="1:11" ht="23.25">
      <c r="A58" s="50" t="s">
        <v>490</v>
      </c>
      <c r="B58" s="49"/>
      <c r="C58" s="49"/>
      <c r="D58" s="66"/>
      <c r="E58" s="15">
        <f>+'note P1-7'!E102</f>
        <v>39878869.82</v>
      </c>
      <c r="G58" s="15">
        <f>+'note P1-7'!G102</f>
        <v>35548836.16</v>
      </c>
      <c r="I58" s="15">
        <f>+'note P1-7'!I102</f>
        <v>19594178.150000002</v>
      </c>
      <c r="J58" s="49"/>
      <c r="K58" s="15">
        <f>+'note P1-7'!K102</f>
        <v>16030131.819999998</v>
      </c>
    </row>
    <row r="59" spans="1:11" ht="24" customHeight="1">
      <c r="A59" s="50" t="s">
        <v>266</v>
      </c>
      <c r="B59" s="49"/>
      <c r="C59" s="49"/>
      <c r="D59" s="66"/>
      <c r="G59" s="59"/>
      <c r="I59" s="59"/>
      <c r="J59" s="49"/>
      <c r="K59" s="59"/>
    </row>
    <row r="60" spans="1:11" ht="24" customHeight="1">
      <c r="A60" s="50" t="s">
        <v>267</v>
      </c>
      <c r="B60" s="49"/>
      <c r="C60" s="49"/>
      <c r="D60" s="66" t="s">
        <v>262</v>
      </c>
      <c r="E60" s="15">
        <f>+'note P1-7'!E115</f>
        <v>690704888.43</v>
      </c>
      <c r="G60" s="15">
        <f>+'note P1-7'!G115</f>
        <v>496551808.40999997</v>
      </c>
      <c r="I60" s="15">
        <f>+'note P1-7'!I115</f>
        <v>306537092.12</v>
      </c>
      <c r="J60" s="49"/>
      <c r="K60" s="15">
        <f>+'note P1-7'!K115</f>
        <v>220721967.72000003</v>
      </c>
    </row>
    <row r="61" spans="1:11" ht="24" customHeight="1">
      <c r="A61" s="50" t="s">
        <v>265</v>
      </c>
      <c r="B61" s="49"/>
      <c r="C61" s="49"/>
      <c r="D61" s="56"/>
      <c r="G61" s="59"/>
      <c r="I61" s="59"/>
      <c r="J61" s="49"/>
      <c r="K61" s="59"/>
    </row>
    <row r="62" spans="1:11" ht="23.25">
      <c r="A62" s="50" t="s">
        <v>253</v>
      </c>
      <c r="B62" s="49"/>
      <c r="C62" s="49"/>
      <c r="D62" s="66" t="s">
        <v>263</v>
      </c>
      <c r="E62" s="15">
        <v>0</v>
      </c>
      <c r="G62" s="59">
        <v>0</v>
      </c>
      <c r="I62" s="59">
        <v>202500000</v>
      </c>
      <c r="J62" s="49"/>
      <c r="K62" s="59">
        <v>192000000</v>
      </c>
    </row>
    <row r="63" spans="1:11" ht="23.25">
      <c r="A63" s="50" t="s">
        <v>254</v>
      </c>
      <c r="B63" s="49"/>
      <c r="C63" s="49"/>
      <c r="D63" s="66" t="s">
        <v>264</v>
      </c>
      <c r="E63" s="15">
        <f>+'note P1-7'!E195</f>
        <v>71059073.86</v>
      </c>
      <c r="G63" s="15">
        <f>+'note P1-7'!G195</f>
        <v>48790623.27</v>
      </c>
      <c r="I63" s="15">
        <f>+'note P1-7'!I195</f>
        <v>32385023.520000003</v>
      </c>
      <c r="J63" s="49"/>
      <c r="K63" s="15">
        <f>+'note P1-7'!K195</f>
        <v>20468197.08</v>
      </c>
    </row>
    <row r="64" spans="1:11" ht="23.25">
      <c r="A64" s="50" t="s">
        <v>255</v>
      </c>
      <c r="B64" s="49"/>
      <c r="C64" s="49"/>
      <c r="D64" s="49"/>
      <c r="E64" s="49"/>
      <c r="F64" s="60"/>
      <c r="G64" s="61"/>
      <c r="I64" s="61"/>
      <c r="J64" s="49"/>
      <c r="K64" s="61"/>
    </row>
    <row r="65" spans="1:11" ht="24" customHeight="1">
      <c r="A65" s="50" t="s">
        <v>93</v>
      </c>
      <c r="B65" s="49"/>
      <c r="C65" s="49"/>
      <c r="D65" s="66" t="s">
        <v>263</v>
      </c>
      <c r="E65" s="49">
        <v>0</v>
      </c>
      <c r="F65" s="60"/>
      <c r="G65" s="61">
        <v>0</v>
      </c>
      <c r="I65" s="61">
        <v>29363244.9</v>
      </c>
      <c r="J65" s="49"/>
      <c r="K65" s="61">
        <v>19169007.96</v>
      </c>
    </row>
    <row r="66" spans="1:11" ht="23.25">
      <c r="A66" s="50" t="s">
        <v>400</v>
      </c>
      <c r="B66" s="49"/>
      <c r="C66" s="49"/>
      <c r="D66" s="49"/>
      <c r="E66" s="49">
        <v>19747140.43</v>
      </c>
      <c r="F66" s="60"/>
      <c r="G66" s="61">
        <v>10338862.75</v>
      </c>
      <c r="I66" s="61">
        <v>8936821.22</v>
      </c>
      <c r="J66" s="49"/>
      <c r="K66" s="61">
        <v>4472518.74</v>
      </c>
    </row>
    <row r="67" spans="1:11" ht="23.25">
      <c r="A67" s="49"/>
      <c r="B67" s="50" t="s">
        <v>256</v>
      </c>
      <c r="C67" s="50"/>
      <c r="D67" s="49"/>
      <c r="E67" s="62">
        <f>SUM(E58:E66)</f>
        <v>821389972.54</v>
      </c>
      <c r="F67" s="60"/>
      <c r="G67" s="62">
        <f>SUM(G58:G66)</f>
        <v>591230130.5899999</v>
      </c>
      <c r="I67" s="62">
        <f>SUM(I58:I66)</f>
        <v>599316359.91</v>
      </c>
      <c r="J67" s="49"/>
      <c r="K67" s="62">
        <f>SUM(K58:K66)</f>
        <v>472861823.32</v>
      </c>
    </row>
    <row r="68" spans="1:11" ht="23.25">
      <c r="A68" s="50" t="s">
        <v>183</v>
      </c>
      <c r="B68" s="50"/>
      <c r="C68" s="50"/>
      <c r="D68" s="49"/>
      <c r="E68" s="49"/>
      <c r="F68" s="60"/>
      <c r="G68" s="59"/>
      <c r="I68" s="59"/>
      <c r="J68" s="49"/>
      <c r="K68" s="59"/>
    </row>
    <row r="69" spans="1:11" ht="24" customHeight="1">
      <c r="A69" s="50" t="s">
        <v>257</v>
      </c>
      <c r="B69" s="49"/>
      <c r="C69" s="49"/>
      <c r="D69" s="66" t="s">
        <v>268</v>
      </c>
      <c r="E69" s="59">
        <v>27446788.12</v>
      </c>
      <c r="F69" s="52" t="s">
        <v>224</v>
      </c>
      <c r="G69" s="59">
        <v>48115826.89</v>
      </c>
      <c r="I69" s="59">
        <v>18019917.47</v>
      </c>
      <c r="J69" s="49"/>
      <c r="K69" s="59">
        <v>33002856.61</v>
      </c>
    </row>
    <row r="70" spans="1:11" ht="24" customHeight="1">
      <c r="A70" s="50" t="s">
        <v>452</v>
      </c>
      <c r="B70" s="49"/>
      <c r="C70" s="49"/>
      <c r="D70" s="66" t="s">
        <v>269</v>
      </c>
      <c r="E70" s="59">
        <v>3760000</v>
      </c>
      <c r="F70" s="52"/>
      <c r="G70" s="59">
        <v>4100000</v>
      </c>
      <c r="I70" s="59">
        <v>0</v>
      </c>
      <c r="J70" s="49"/>
      <c r="K70" s="59">
        <v>0</v>
      </c>
    </row>
    <row r="71" spans="1:11" ht="23.25">
      <c r="A71" s="50" t="s">
        <v>488</v>
      </c>
      <c r="B71" s="49"/>
      <c r="C71" s="49"/>
      <c r="D71" s="66"/>
      <c r="E71" s="59"/>
      <c r="F71" s="52"/>
      <c r="G71" s="59"/>
      <c r="I71" s="59"/>
      <c r="J71" s="49"/>
      <c r="K71" s="59"/>
    </row>
    <row r="72" spans="1:11" ht="23.25" customHeight="1">
      <c r="A72" s="50" t="s">
        <v>489</v>
      </c>
      <c r="B72" s="49"/>
      <c r="C72" s="49"/>
      <c r="D72" s="66" t="s">
        <v>380</v>
      </c>
      <c r="E72" s="59">
        <v>0</v>
      </c>
      <c r="F72" s="52"/>
      <c r="G72" s="59">
        <v>0</v>
      </c>
      <c r="I72" s="59">
        <v>46111361.18</v>
      </c>
      <c r="J72" s="49"/>
      <c r="K72" s="59">
        <v>0</v>
      </c>
    </row>
    <row r="73" spans="1:11" ht="21.75" customHeight="1">
      <c r="A73" s="50" t="s">
        <v>258</v>
      </c>
      <c r="B73" s="49"/>
      <c r="C73" s="49"/>
      <c r="D73" s="66" t="s">
        <v>453</v>
      </c>
      <c r="E73" s="59">
        <f>+noteP8!O22</f>
        <v>0</v>
      </c>
      <c r="F73" s="52" t="s">
        <v>225</v>
      </c>
      <c r="G73" s="59">
        <f>+noteP8!Q22</f>
        <v>0</v>
      </c>
      <c r="I73" s="59">
        <f>+noteP8!W22</f>
        <v>0</v>
      </c>
      <c r="J73" s="49"/>
      <c r="K73" s="59">
        <f>+noteP8!Y22</f>
        <v>0</v>
      </c>
    </row>
    <row r="74" spans="1:11" ht="22.5" customHeight="1">
      <c r="A74" s="50" t="s">
        <v>454</v>
      </c>
      <c r="B74" s="49"/>
      <c r="C74" s="49"/>
      <c r="D74" s="49"/>
      <c r="E74" s="59">
        <v>148510625.45</v>
      </c>
      <c r="F74" s="52" t="s">
        <v>226</v>
      </c>
      <c r="G74" s="59">
        <v>59146502.63</v>
      </c>
      <c r="I74" s="59">
        <v>58808242.68</v>
      </c>
      <c r="J74" s="49"/>
      <c r="K74" s="59">
        <f>+'noteP9-10'!D25</f>
        <v>29761526.500000004</v>
      </c>
    </row>
    <row r="75" spans="1:11" ht="23.25">
      <c r="A75" s="50" t="s">
        <v>259</v>
      </c>
      <c r="B75" s="49"/>
      <c r="C75" s="49"/>
      <c r="D75" s="49"/>
      <c r="E75" s="59">
        <v>4447708.56</v>
      </c>
      <c r="F75" s="49"/>
      <c r="G75" s="59">
        <v>7089183.77</v>
      </c>
      <c r="H75" s="49"/>
      <c r="I75" s="59">
        <v>1788166.53</v>
      </c>
      <c r="J75" s="49"/>
      <c r="K75" s="59">
        <v>2298745.33</v>
      </c>
    </row>
    <row r="76" spans="1:11" ht="23.25">
      <c r="A76" s="50"/>
      <c r="B76" s="50" t="s">
        <v>260</v>
      </c>
      <c r="C76" s="50"/>
      <c r="D76" s="49"/>
      <c r="E76" s="62">
        <f>SUM(E69:E75)</f>
        <v>184165122.13</v>
      </c>
      <c r="F76" s="49"/>
      <c r="G76" s="62">
        <f>SUM(G69:G75)</f>
        <v>118451513.29</v>
      </c>
      <c r="H76" s="49"/>
      <c r="I76" s="62">
        <f>SUM(I69:I75)</f>
        <v>124727687.86</v>
      </c>
      <c r="J76" s="49"/>
      <c r="K76" s="62">
        <f>SUM(K69:K75)</f>
        <v>65063128.44</v>
      </c>
    </row>
    <row r="77" spans="1:11" ht="24" thickBot="1">
      <c r="A77" s="50" t="s">
        <v>126</v>
      </c>
      <c r="B77" s="49"/>
      <c r="C77" s="49"/>
      <c r="D77" s="49"/>
      <c r="E77" s="63">
        <f>+E67+E76</f>
        <v>1005555094.67</v>
      </c>
      <c r="F77" s="49"/>
      <c r="G77" s="63">
        <f>+G67+G76</f>
        <v>709681643.8799999</v>
      </c>
      <c r="H77" s="49"/>
      <c r="I77" s="63">
        <f>+I67+I76</f>
        <v>724044047.77</v>
      </c>
      <c r="J77" s="49"/>
      <c r="K77" s="63">
        <f>+K67+K76</f>
        <v>537924951.76</v>
      </c>
    </row>
    <row r="78" spans="1:11" ht="24" thickTop="1">
      <c r="A78" s="50"/>
      <c r="B78" s="49"/>
      <c r="C78" s="49"/>
      <c r="D78" s="49"/>
      <c r="E78" s="61"/>
      <c r="F78" s="49"/>
      <c r="G78" s="61"/>
      <c r="H78" s="49"/>
      <c r="I78" s="61"/>
      <c r="J78" s="49"/>
      <c r="K78" s="61"/>
    </row>
    <row r="79" spans="1:11" ht="24" customHeight="1">
      <c r="A79" s="50" t="s">
        <v>124</v>
      </c>
      <c r="B79" s="49"/>
      <c r="C79" s="49"/>
      <c r="D79" s="49"/>
      <c r="E79" s="49"/>
      <c r="F79" s="49"/>
      <c r="G79" s="49"/>
      <c r="H79" s="49"/>
      <c r="I79" s="49"/>
      <c r="J79" s="49"/>
      <c r="K79" s="49"/>
    </row>
    <row r="80" spans="1:11" ht="9.75" customHeight="1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</row>
    <row r="81" spans="1:11" ht="24" customHeight="1">
      <c r="A81" s="50" t="s">
        <v>119</v>
      </c>
      <c r="B81" s="49"/>
      <c r="C81" s="49"/>
      <c r="D81" s="49"/>
      <c r="E81" s="49"/>
      <c r="F81" s="49"/>
      <c r="G81" s="49"/>
      <c r="H81" s="49"/>
      <c r="I81" s="49"/>
      <c r="J81" s="49"/>
      <c r="K81" s="49"/>
    </row>
    <row r="82" spans="1:11" ht="9.75" customHeight="1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</row>
    <row r="83" spans="1:11" ht="23.25">
      <c r="A83" s="49"/>
      <c r="B83" s="50" t="s">
        <v>127</v>
      </c>
      <c r="C83" s="50"/>
      <c r="D83" s="49"/>
      <c r="E83" s="49"/>
      <c r="F83" s="49"/>
      <c r="G83" s="49"/>
      <c r="H83" s="49"/>
      <c r="I83" s="49"/>
      <c r="J83" s="49"/>
      <c r="K83" s="49"/>
    </row>
    <row r="84" spans="1:11" ht="9" customHeight="1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</row>
    <row r="85" spans="1:2" s="12" customFormat="1" ht="23.25">
      <c r="A85" s="65"/>
      <c r="B85" s="12" t="s">
        <v>176</v>
      </c>
    </row>
    <row r="86" spans="1:2" s="12" customFormat="1" ht="21" customHeight="1">
      <c r="A86" s="65"/>
      <c r="B86" s="12" t="s">
        <v>177</v>
      </c>
    </row>
    <row r="87" spans="1:11" ht="24" customHeight="1">
      <c r="A87" s="123" t="s">
        <v>135</v>
      </c>
      <c r="B87" s="120"/>
      <c r="C87" s="120"/>
      <c r="D87" s="120"/>
      <c r="E87" s="120"/>
      <c r="F87" s="120"/>
      <c r="G87" s="120"/>
      <c r="H87" s="120"/>
      <c r="I87" s="120"/>
      <c r="J87" s="120"/>
      <c r="K87" s="120"/>
    </row>
    <row r="88" spans="1:11" ht="23.25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</row>
    <row r="89" spans="4:11" ht="24" customHeight="1">
      <c r="D89" s="56"/>
      <c r="E89" s="121" t="s">
        <v>197</v>
      </c>
      <c r="F89" s="121"/>
      <c r="G89" s="121"/>
      <c r="H89" s="49"/>
      <c r="I89" s="121" t="s">
        <v>196</v>
      </c>
      <c r="J89" s="121"/>
      <c r="K89" s="121"/>
    </row>
    <row r="90" spans="1:11" ht="24" customHeight="1">
      <c r="A90" s="120" t="s">
        <v>145</v>
      </c>
      <c r="B90" s="120"/>
      <c r="C90" s="120"/>
      <c r="D90" s="56" t="s">
        <v>223</v>
      </c>
      <c r="E90" s="82"/>
      <c r="F90" s="84" t="s">
        <v>532</v>
      </c>
      <c r="G90" s="82"/>
      <c r="H90" s="49"/>
      <c r="I90" s="82"/>
      <c r="J90" s="84" t="s">
        <v>532</v>
      </c>
      <c r="K90" s="82"/>
    </row>
    <row r="91" spans="1:11" ht="24" customHeight="1">
      <c r="A91" s="50" t="s">
        <v>128</v>
      </c>
      <c r="B91" s="49"/>
      <c r="C91" s="49"/>
      <c r="D91" s="49"/>
      <c r="E91" s="49"/>
      <c r="F91" s="49"/>
      <c r="G91" s="49"/>
      <c r="H91" s="49"/>
      <c r="I91" s="49"/>
      <c r="J91" s="49"/>
      <c r="K91" s="49"/>
    </row>
    <row r="92" spans="1:11" ht="23.25">
      <c r="A92" s="50" t="s">
        <v>401</v>
      </c>
      <c r="B92" s="49"/>
      <c r="C92" s="49"/>
      <c r="D92" s="49"/>
      <c r="E92" s="49"/>
      <c r="F92" s="49"/>
      <c r="G92" s="49"/>
      <c r="H92" s="49"/>
      <c r="I92" s="49"/>
      <c r="J92" s="49"/>
      <c r="K92" s="49"/>
    </row>
    <row r="93" spans="1:11" ht="24" customHeight="1">
      <c r="A93" s="50" t="s">
        <v>455</v>
      </c>
      <c r="B93" s="49"/>
      <c r="C93" s="49"/>
      <c r="D93" s="49"/>
      <c r="E93" s="69">
        <f>+'noteP11-18'!E10</f>
        <v>124254966.18</v>
      </c>
      <c r="F93" s="49"/>
      <c r="G93" s="69">
        <f>+'noteP11-18'!G10</f>
        <v>26542183.28</v>
      </c>
      <c r="I93" s="69">
        <f>+'noteP11-18'!I10</f>
        <v>80177386.75</v>
      </c>
      <c r="J93" s="52" t="s">
        <v>227</v>
      </c>
      <c r="K93" s="69">
        <f>+'noteP11-18'!K10</f>
        <v>11732697.66</v>
      </c>
    </row>
    <row r="94" spans="1:11" ht="24" customHeight="1">
      <c r="A94" s="50" t="s">
        <v>279</v>
      </c>
      <c r="B94" s="49"/>
      <c r="C94" s="49"/>
      <c r="D94" s="49"/>
      <c r="E94" s="69">
        <v>174190084.58</v>
      </c>
      <c r="F94" s="49"/>
      <c r="G94" s="69">
        <v>88919058.45</v>
      </c>
      <c r="I94" s="69">
        <v>77874651.96</v>
      </c>
      <c r="J94" s="60"/>
      <c r="K94" s="69">
        <v>41920299.6</v>
      </c>
    </row>
    <row r="95" spans="1:11" ht="24" customHeight="1">
      <c r="A95" s="50" t="s">
        <v>402</v>
      </c>
      <c r="B95" s="49"/>
      <c r="C95" s="49"/>
      <c r="D95" s="79"/>
      <c r="E95" s="69">
        <v>0</v>
      </c>
      <c r="F95" s="49"/>
      <c r="G95" s="69">
        <v>38000000</v>
      </c>
      <c r="I95" s="69">
        <v>0</v>
      </c>
      <c r="J95" s="52"/>
      <c r="K95" s="69">
        <v>38000000</v>
      </c>
    </row>
    <row r="96" spans="1:11" ht="23.25">
      <c r="A96" s="50" t="s">
        <v>270</v>
      </c>
      <c r="B96" s="49"/>
      <c r="C96" s="49"/>
      <c r="D96" s="79">
        <v>14</v>
      </c>
      <c r="E96" s="69">
        <v>0</v>
      </c>
      <c r="F96" s="49"/>
      <c r="G96" s="69">
        <v>69000000</v>
      </c>
      <c r="I96" s="69">
        <v>0</v>
      </c>
      <c r="J96" s="52"/>
      <c r="K96" s="69">
        <v>15000000</v>
      </c>
    </row>
    <row r="97" spans="1:10" ht="24" customHeight="1">
      <c r="A97" s="50" t="s">
        <v>280</v>
      </c>
      <c r="B97" s="49"/>
      <c r="C97" s="49"/>
      <c r="D97" s="49"/>
      <c r="F97" s="49"/>
      <c r="J97" s="60"/>
    </row>
    <row r="98" spans="1:11" ht="23.25">
      <c r="A98" s="50" t="s">
        <v>281</v>
      </c>
      <c r="B98" s="49"/>
      <c r="C98" s="49"/>
      <c r="D98" s="79">
        <v>15</v>
      </c>
      <c r="E98" s="69">
        <v>840960.66</v>
      </c>
      <c r="F98" s="49"/>
      <c r="G98" s="69">
        <v>751388.63</v>
      </c>
      <c r="I98" s="69">
        <v>0</v>
      </c>
      <c r="J98" s="52" t="s">
        <v>231</v>
      </c>
      <c r="K98" s="69">
        <v>0</v>
      </c>
    </row>
    <row r="99" spans="1:11" ht="24" customHeight="1">
      <c r="A99" s="50" t="s">
        <v>491</v>
      </c>
      <c r="B99" s="49"/>
      <c r="C99" s="49"/>
      <c r="D99" s="49"/>
      <c r="E99" s="69"/>
      <c r="F99" s="49"/>
      <c r="G99" s="69"/>
      <c r="I99" s="69"/>
      <c r="J99" s="52"/>
      <c r="K99" s="69"/>
    </row>
    <row r="100" spans="1:11" ht="23.25">
      <c r="A100" s="50" t="s">
        <v>456</v>
      </c>
      <c r="B100" s="49"/>
      <c r="C100" s="49"/>
      <c r="D100" s="67"/>
      <c r="E100" s="69">
        <v>8715591.68</v>
      </c>
      <c r="F100" s="49"/>
      <c r="G100" s="69">
        <v>3426828.13</v>
      </c>
      <c r="I100" s="69">
        <v>6000000</v>
      </c>
      <c r="J100" s="52" t="s">
        <v>229</v>
      </c>
      <c r="K100" s="69">
        <v>2400000</v>
      </c>
    </row>
    <row r="101" spans="1:10" ht="24" customHeight="1">
      <c r="A101" s="50" t="s">
        <v>282</v>
      </c>
      <c r="B101" s="49"/>
      <c r="C101" s="49"/>
      <c r="D101" s="49"/>
      <c r="F101" s="49"/>
      <c r="J101" s="60"/>
    </row>
    <row r="102" spans="1:11" ht="23.25">
      <c r="A102" s="50" t="s">
        <v>283</v>
      </c>
      <c r="B102" s="49"/>
      <c r="C102" s="49"/>
      <c r="D102" s="79">
        <v>17</v>
      </c>
      <c r="E102" s="69">
        <v>37027476.8</v>
      </c>
      <c r="F102" s="49"/>
      <c r="G102" s="69">
        <v>9566125.12</v>
      </c>
      <c r="I102" s="69">
        <v>18904391.44</v>
      </c>
      <c r="J102" s="52" t="s">
        <v>229</v>
      </c>
      <c r="K102" s="69">
        <v>8137187.36</v>
      </c>
    </row>
    <row r="103" spans="1:11" ht="24" customHeight="1">
      <c r="A103" s="50" t="s">
        <v>284</v>
      </c>
      <c r="B103" s="49"/>
      <c r="C103" s="49"/>
      <c r="D103" s="49"/>
      <c r="E103" s="69"/>
      <c r="F103" s="49"/>
      <c r="G103" s="69"/>
      <c r="I103" s="69"/>
      <c r="J103" s="52"/>
      <c r="K103" s="69"/>
    </row>
    <row r="104" spans="1:11" ht="24" customHeight="1">
      <c r="A104" s="50" t="s">
        <v>286</v>
      </c>
      <c r="B104" s="49"/>
      <c r="C104" s="49"/>
      <c r="D104" s="49"/>
      <c r="E104" s="69">
        <v>34156337.43</v>
      </c>
      <c r="F104" s="49"/>
      <c r="G104" s="69">
        <v>15535470.57</v>
      </c>
      <c r="H104" s="49"/>
      <c r="I104" s="69">
        <v>14381096.39</v>
      </c>
      <c r="J104" s="49"/>
      <c r="K104" s="69">
        <v>10839107.31</v>
      </c>
    </row>
    <row r="105" spans="1:11" ht="24" customHeight="1">
      <c r="A105" s="50" t="s">
        <v>287</v>
      </c>
      <c r="B105" s="50"/>
      <c r="C105" s="49"/>
      <c r="D105" s="49"/>
      <c r="E105" s="23">
        <v>57147863.74</v>
      </c>
      <c r="F105" s="49"/>
      <c r="G105" s="23">
        <v>41313964.57</v>
      </c>
      <c r="H105" s="49"/>
      <c r="I105" s="23">
        <v>25167530.7</v>
      </c>
      <c r="J105" s="49"/>
      <c r="K105" s="23">
        <v>18694456.7</v>
      </c>
    </row>
    <row r="106" spans="1:11" ht="24" customHeight="1">
      <c r="A106" s="50" t="s">
        <v>400</v>
      </c>
      <c r="B106" s="50"/>
      <c r="C106" s="49"/>
      <c r="D106" s="49"/>
      <c r="E106" s="70">
        <v>13099708.36</v>
      </c>
      <c r="F106" s="49"/>
      <c r="G106" s="70">
        <v>8929615.46</v>
      </c>
      <c r="H106" s="49"/>
      <c r="I106" s="70">
        <v>7412430.97</v>
      </c>
      <c r="J106" s="49"/>
      <c r="K106" s="70">
        <v>5201292.71</v>
      </c>
    </row>
    <row r="107" spans="1:11" ht="24" customHeight="1">
      <c r="A107" s="49"/>
      <c r="B107" s="50" t="s">
        <v>285</v>
      </c>
      <c r="C107" s="50"/>
      <c r="D107" s="49"/>
      <c r="E107" s="71">
        <f>SUM(E93:E106)</f>
        <v>449432989.43000007</v>
      </c>
      <c r="F107" s="49"/>
      <c r="G107" s="71">
        <f>SUM(G93:G106)</f>
        <v>301984634.21</v>
      </c>
      <c r="H107" s="49"/>
      <c r="I107" s="71">
        <f>SUM(I93:I106)</f>
        <v>229917488.20999995</v>
      </c>
      <c r="J107" s="49"/>
      <c r="K107" s="71">
        <f>SUM(K93:K106)</f>
        <v>151925041.34</v>
      </c>
    </row>
    <row r="108" spans="1:11" ht="24" customHeight="1">
      <c r="A108" s="50" t="s">
        <v>184</v>
      </c>
      <c r="B108" s="50"/>
      <c r="C108" s="50"/>
      <c r="D108" s="49"/>
      <c r="E108" s="23"/>
      <c r="F108" s="49"/>
      <c r="G108" s="23"/>
      <c r="H108" s="49"/>
      <c r="I108" s="23"/>
      <c r="J108" s="49"/>
      <c r="K108" s="23"/>
    </row>
    <row r="109" spans="1:11" ht="23.25">
      <c r="A109" s="49" t="s">
        <v>288</v>
      </c>
      <c r="B109" s="50"/>
      <c r="C109" s="50"/>
      <c r="D109" s="79">
        <v>15</v>
      </c>
      <c r="E109" s="23">
        <f>+'noteP11-18'!E40</f>
        <v>1733665.54</v>
      </c>
      <c r="F109" s="49"/>
      <c r="G109" s="23">
        <f>+'noteP11-18'!G40</f>
        <v>2595633.27</v>
      </c>
      <c r="H109" s="54"/>
      <c r="I109" s="23">
        <f>+'noteP11-18'!I40</f>
        <v>0</v>
      </c>
      <c r="J109" s="52" t="s">
        <v>228</v>
      </c>
      <c r="K109" s="23">
        <f>+'noteP11-18'!K40</f>
        <v>0</v>
      </c>
    </row>
    <row r="110" spans="1:11" ht="24" customHeight="1">
      <c r="A110" s="49" t="s">
        <v>277</v>
      </c>
      <c r="B110" s="50"/>
      <c r="C110" s="50"/>
      <c r="E110" s="23"/>
      <c r="F110" s="49"/>
      <c r="G110" s="23"/>
      <c r="H110" s="54"/>
      <c r="I110" s="23"/>
      <c r="J110" s="52"/>
      <c r="K110" s="23"/>
    </row>
    <row r="111" spans="1:11" ht="24" customHeight="1">
      <c r="A111" s="50" t="s">
        <v>278</v>
      </c>
      <c r="B111" s="50"/>
      <c r="C111" s="50"/>
      <c r="D111" s="79">
        <v>16</v>
      </c>
      <c r="E111" s="23">
        <f>+'noteP11-18'!E54</f>
        <v>134225091.9</v>
      </c>
      <c r="F111" s="49"/>
      <c r="G111" s="23">
        <f>+'noteP11-18'!G54</f>
        <v>142942204.82</v>
      </c>
      <c r="H111" s="54"/>
      <c r="I111" s="23">
        <f>+'noteP11-18'!I54</f>
        <v>120754731</v>
      </c>
      <c r="J111" s="52"/>
      <c r="K111" s="23">
        <f>+'noteP11-18'!K54</f>
        <v>126754731</v>
      </c>
    </row>
    <row r="112" spans="1:11" ht="24" customHeight="1">
      <c r="A112" s="49" t="s">
        <v>271</v>
      </c>
      <c r="B112" s="50"/>
      <c r="C112" s="50"/>
      <c r="D112" s="79">
        <v>17</v>
      </c>
      <c r="E112" s="23">
        <f>+'noteP11-18'!E109</f>
        <v>54945193.269999996</v>
      </c>
      <c r="F112" s="49"/>
      <c r="G112" s="23">
        <f>+'noteP11-18'!G109</f>
        <v>12380019.820000002</v>
      </c>
      <c r="H112" s="54"/>
      <c r="I112" s="23">
        <f>+'noteP11-18'!I109</f>
        <v>22625585.319999997</v>
      </c>
      <c r="J112" s="49"/>
      <c r="K112" s="23">
        <f>+'noteP11-18'!K109</f>
        <v>9964587.61</v>
      </c>
    </row>
    <row r="113" spans="1:11" ht="23.25">
      <c r="A113" s="50" t="s">
        <v>272</v>
      </c>
      <c r="B113" s="49"/>
      <c r="C113" s="49"/>
      <c r="D113" s="49"/>
      <c r="E113" s="23">
        <v>22698556.19</v>
      </c>
      <c r="F113" s="49"/>
      <c r="G113" s="23">
        <v>17534895.11</v>
      </c>
      <c r="H113" s="49"/>
      <c r="I113" s="23">
        <v>10879413.56</v>
      </c>
      <c r="J113" s="49"/>
      <c r="K113" s="23">
        <v>8907685.76</v>
      </c>
    </row>
    <row r="114" spans="1:11" ht="24" customHeight="1">
      <c r="A114" s="50" t="s">
        <v>273</v>
      </c>
      <c r="B114" s="49"/>
      <c r="C114" s="49"/>
      <c r="D114" s="49"/>
      <c r="E114" s="23"/>
      <c r="F114" s="49"/>
      <c r="G114" s="23"/>
      <c r="H114" s="49"/>
      <c r="I114" s="23"/>
      <c r="J114" s="49"/>
      <c r="K114" s="23"/>
    </row>
    <row r="115" spans="1:11" ht="23.25">
      <c r="A115" s="50" t="s">
        <v>274</v>
      </c>
      <c r="C115" s="50"/>
      <c r="D115" s="49"/>
      <c r="E115" s="23"/>
      <c r="F115" s="49"/>
      <c r="G115" s="23"/>
      <c r="H115" s="49"/>
      <c r="I115" s="23"/>
      <c r="J115" s="49"/>
      <c r="K115" s="23"/>
    </row>
    <row r="116" spans="1:11" ht="23.25">
      <c r="A116" s="50" t="s">
        <v>94</v>
      </c>
      <c r="C116" s="50"/>
      <c r="D116" s="49"/>
      <c r="E116" s="23">
        <v>0</v>
      </c>
      <c r="F116" s="49"/>
      <c r="G116" s="23">
        <v>0</v>
      </c>
      <c r="H116" s="49"/>
      <c r="I116" s="23">
        <v>0</v>
      </c>
      <c r="J116" s="49"/>
      <c r="K116" s="23">
        <v>8128649.4</v>
      </c>
    </row>
    <row r="117" spans="1:11" ht="24" customHeight="1">
      <c r="A117" s="49"/>
      <c r="B117" s="50" t="s">
        <v>275</v>
      </c>
      <c r="C117" s="50"/>
      <c r="D117" s="49"/>
      <c r="E117" s="71">
        <f>SUM(E109:E116)</f>
        <v>213602506.89999998</v>
      </c>
      <c r="F117" s="49"/>
      <c r="G117" s="71">
        <f>SUM(G109:G116)</f>
        <v>175452753.01999998</v>
      </c>
      <c r="H117" s="49"/>
      <c r="I117" s="71">
        <f>SUM(I109:I116)</f>
        <v>154259729.88</v>
      </c>
      <c r="J117" s="49"/>
      <c r="K117" s="71">
        <f>SUM(K109:K116)</f>
        <v>153755653.77</v>
      </c>
    </row>
    <row r="118" spans="1:11" ht="24" customHeight="1">
      <c r="A118" s="49"/>
      <c r="B118" s="50" t="s">
        <v>276</v>
      </c>
      <c r="C118" s="50"/>
      <c r="D118" s="49"/>
      <c r="E118" s="71">
        <f>+E107+E117</f>
        <v>663035496.33</v>
      </c>
      <c r="F118" s="49"/>
      <c r="G118" s="71">
        <f>+G107+G117</f>
        <v>477437387.22999996</v>
      </c>
      <c r="H118" s="49"/>
      <c r="I118" s="71">
        <f>+I107+I117</f>
        <v>384177218.0899999</v>
      </c>
      <c r="J118" s="49"/>
      <c r="K118" s="71">
        <f>+K107+K117</f>
        <v>305680695.11</v>
      </c>
    </row>
    <row r="119" spans="1:11" ht="24" customHeight="1">
      <c r="A119" s="49"/>
      <c r="B119" s="50"/>
      <c r="C119" s="50"/>
      <c r="D119" s="49"/>
      <c r="E119" s="72"/>
      <c r="F119" s="49"/>
      <c r="G119" s="72"/>
      <c r="H119" s="49"/>
      <c r="I119" s="72"/>
      <c r="J119" s="49"/>
      <c r="K119" s="72"/>
    </row>
    <row r="120" spans="1:11" s="12" customFormat="1" ht="25.5" customHeight="1">
      <c r="A120" s="123" t="s">
        <v>136</v>
      </c>
      <c r="B120" s="120"/>
      <c r="C120" s="120"/>
      <c r="D120" s="120"/>
      <c r="E120" s="120"/>
      <c r="F120" s="120"/>
      <c r="G120" s="120"/>
      <c r="H120" s="120"/>
      <c r="I120" s="120"/>
      <c r="J120" s="120"/>
      <c r="K120" s="120"/>
    </row>
    <row r="121" spans="1:11" s="12" customFormat="1" ht="25.5" customHeight="1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</row>
    <row r="122" spans="1:12" s="12" customFormat="1" ht="25.5" customHeight="1">
      <c r="A122" s="15"/>
      <c r="B122" s="15"/>
      <c r="C122" s="15"/>
      <c r="D122" s="56"/>
      <c r="E122" s="121" t="s">
        <v>197</v>
      </c>
      <c r="F122" s="121"/>
      <c r="G122" s="121"/>
      <c r="H122" s="49"/>
      <c r="I122" s="121" t="s">
        <v>196</v>
      </c>
      <c r="J122" s="121"/>
      <c r="K122" s="121"/>
      <c r="L122" s="15"/>
    </row>
    <row r="123" spans="1:12" s="12" customFormat="1" ht="25.5" customHeight="1">
      <c r="A123" s="120" t="s">
        <v>118</v>
      </c>
      <c r="B123" s="120"/>
      <c r="C123" s="120"/>
      <c r="D123" s="56" t="s">
        <v>223</v>
      </c>
      <c r="E123" s="82"/>
      <c r="F123" s="84" t="s">
        <v>532</v>
      </c>
      <c r="G123" s="82"/>
      <c r="H123" s="49"/>
      <c r="I123" s="82"/>
      <c r="J123" s="84" t="s">
        <v>532</v>
      </c>
      <c r="K123" s="82"/>
      <c r="L123" s="15"/>
    </row>
    <row r="124" spans="1:11" ht="25.5" customHeight="1">
      <c r="A124" s="50" t="s">
        <v>129</v>
      </c>
      <c r="B124" s="49"/>
      <c r="C124" s="49"/>
      <c r="D124" s="49"/>
      <c r="E124" s="49"/>
      <c r="F124" s="49"/>
      <c r="G124" s="49"/>
      <c r="H124" s="49"/>
      <c r="I124" s="23"/>
      <c r="J124" s="49"/>
      <c r="K124" s="23"/>
    </row>
    <row r="125" spans="1:11" ht="25.5" customHeight="1">
      <c r="A125" s="50" t="s">
        <v>289</v>
      </c>
      <c r="B125" s="49"/>
      <c r="C125" s="49"/>
      <c r="D125" s="49"/>
      <c r="E125" s="49"/>
      <c r="F125" s="49"/>
      <c r="G125" s="49"/>
      <c r="H125" s="49"/>
      <c r="I125" s="23"/>
      <c r="J125" s="49"/>
      <c r="K125" s="23"/>
    </row>
    <row r="126" spans="1:11" ht="25.5" customHeight="1">
      <c r="A126" s="50" t="s">
        <v>290</v>
      </c>
      <c r="B126" s="49"/>
      <c r="C126" s="49"/>
      <c r="D126" s="49"/>
      <c r="E126" s="49"/>
      <c r="F126" s="49"/>
      <c r="G126" s="49"/>
      <c r="H126" s="49"/>
      <c r="I126" s="23"/>
      <c r="J126" s="49"/>
      <c r="K126" s="23"/>
    </row>
    <row r="127" spans="1:11" ht="25.5" customHeight="1">
      <c r="A127" s="50" t="s">
        <v>291</v>
      </c>
      <c r="B127" s="50"/>
      <c r="C127" s="50"/>
      <c r="D127" s="49"/>
      <c r="E127" s="49"/>
      <c r="F127" s="49"/>
      <c r="G127" s="49"/>
      <c r="H127" s="49"/>
      <c r="I127" s="23"/>
      <c r="J127" s="49"/>
      <c r="K127" s="23"/>
    </row>
    <row r="128" spans="1:11" ht="25.5" customHeight="1" thickBot="1">
      <c r="A128" s="49"/>
      <c r="B128" s="50" t="s">
        <v>292</v>
      </c>
      <c r="C128" s="50"/>
      <c r="D128" s="49"/>
      <c r="E128" s="63">
        <f>36000000*10</f>
        <v>360000000</v>
      </c>
      <c r="F128" s="49"/>
      <c r="G128" s="63">
        <f>36000000*10</f>
        <v>360000000</v>
      </c>
      <c r="H128" s="49"/>
      <c r="I128" s="63">
        <f>36000000*10</f>
        <v>360000000</v>
      </c>
      <c r="J128" s="49"/>
      <c r="K128" s="63">
        <f>36000000*10</f>
        <v>360000000</v>
      </c>
    </row>
    <row r="129" spans="1:11" ht="25.5" customHeight="1" thickTop="1">
      <c r="A129" s="50" t="s">
        <v>293</v>
      </c>
      <c r="B129" s="49"/>
      <c r="C129" s="49"/>
      <c r="D129" s="49"/>
      <c r="E129" s="49"/>
      <c r="F129" s="49"/>
      <c r="G129" s="49"/>
      <c r="H129" s="49"/>
      <c r="I129" s="49"/>
      <c r="J129" s="49"/>
      <c r="K129" s="49"/>
    </row>
    <row r="130" spans="1:11" ht="25.5" customHeight="1">
      <c r="A130" s="50" t="s">
        <v>294</v>
      </c>
      <c r="C130" s="50"/>
      <c r="D130" s="49"/>
      <c r="E130" s="49"/>
      <c r="F130" s="49"/>
      <c r="G130" s="49"/>
      <c r="H130" s="49"/>
      <c r="I130" s="49"/>
      <c r="J130" s="49"/>
      <c r="K130" s="49"/>
    </row>
    <row r="131" spans="1:11" ht="25.5" customHeight="1">
      <c r="A131" s="49"/>
      <c r="B131" s="50" t="s">
        <v>292</v>
      </c>
      <c r="C131" s="50"/>
      <c r="D131" s="49"/>
      <c r="E131" s="59">
        <f>36000000*10</f>
        <v>360000000</v>
      </c>
      <c r="F131" s="49"/>
      <c r="G131" s="59">
        <f>36000000*10</f>
        <v>360000000</v>
      </c>
      <c r="H131" s="49"/>
      <c r="I131" s="59">
        <f>36000000*10</f>
        <v>360000000</v>
      </c>
      <c r="J131" s="49"/>
      <c r="K131" s="59">
        <f>36000000*10</f>
        <v>360000000</v>
      </c>
    </row>
    <row r="132" spans="1:11" ht="25.5" customHeight="1">
      <c r="A132" s="50" t="s">
        <v>295</v>
      </c>
      <c r="B132" s="49"/>
      <c r="C132" s="49"/>
      <c r="D132" s="49"/>
      <c r="E132" s="59"/>
      <c r="F132" s="49"/>
      <c r="G132" s="59"/>
      <c r="H132" s="49"/>
      <c r="I132" s="59"/>
      <c r="J132" s="49"/>
      <c r="K132" s="59"/>
    </row>
    <row r="133" spans="1:11" ht="25.5" customHeight="1">
      <c r="A133" s="49" t="s">
        <v>296</v>
      </c>
      <c r="D133" s="49"/>
      <c r="E133" s="59"/>
      <c r="F133" s="49"/>
      <c r="G133" s="59"/>
      <c r="H133" s="49"/>
      <c r="I133" s="59"/>
      <c r="J133" s="49"/>
      <c r="K133" s="59"/>
    </row>
    <row r="134" spans="1:11" ht="25.5" customHeight="1">
      <c r="A134" s="15" t="s">
        <v>297</v>
      </c>
      <c r="D134" s="79">
        <v>18</v>
      </c>
      <c r="E134" s="59">
        <v>9387444.91</v>
      </c>
      <c r="F134" s="49"/>
      <c r="G134" s="59">
        <v>9387444.91</v>
      </c>
      <c r="H134" s="49"/>
      <c r="I134" s="59">
        <v>9387444.91</v>
      </c>
      <c r="J134" s="49"/>
      <c r="K134" s="59">
        <v>9387444.91</v>
      </c>
    </row>
    <row r="135" spans="1:11" ht="25.5" customHeight="1">
      <c r="A135" s="49" t="s">
        <v>298</v>
      </c>
      <c r="D135" s="49"/>
      <c r="E135" s="59">
        <f>+งบแสดงการเปลี่ยนแปลง!I17</f>
        <v>-29520615.22999999</v>
      </c>
      <c r="F135" s="49"/>
      <c r="G135" s="59">
        <v>-137143188.26</v>
      </c>
      <c r="H135" s="49"/>
      <c r="I135" s="59">
        <f>+งบแสดงการเปลี่ยนแปลง!K44</f>
        <v>-29520615.229999974</v>
      </c>
      <c r="J135" s="49"/>
      <c r="K135" s="59">
        <v>-137143188.26</v>
      </c>
    </row>
    <row r="136" spans="1:11" ht="25.5" customHeight="1">
      <c r="A136" s="49"/>
      <c r="B136" s="50" t="s">
        <v>130</v>
      </c>
      <c r="D136" s="49"/>
      <c r="E136" s="105"/>
      <c r="F136" s="49"/>
      <c r="G136" s="105"/>
      <c r="H136" s="49"/>
      <c r="I136" s="105"/>
      <c r="J136" s="49"/>
      <c r="K136" s="105"/>
    </row>
    <row r="137" spans="1:11" ht="25.5" customHeight="1">
      <c r="A137" s="49"/>
      <c r="B137" s="15" t="s">
        <v>492</v>
      </c>
      <c r="C137" s="50"/>
      <c r="D137" s="49"/>
      <c r="E137" s="61">
        <f>SUM(E131:E135)</f>
        <v>339866829.68000007</v>
      </c>
      <c r="F137" s="49"/>
      <c r="G137" s="61">
        <f>SUM(G131:G135)</f>
        <v>232244256.65000004</v>
      </c>
      <c r="H137" s="49"/>
      <c r="I137" s="61">
        <f>SUM(I131:I135)</f>
        <v>339866829.68000007</v>
      </c>
      <c r="J137" s="49"/>
      <c r="K137" s="61">
        <f>SUM(K131:K135)</f>
        <v>232244256.65000004</v>
      </c>
    </row>
    <row r="138" spans="1:11" ht="25.5" customHeight="1">
      <c r="A138" s="50" t="s">
        <v>493</v>
      </c>
      <c r="C138" s="50"/>
      <c r="D138" s="49"/>
      <c r="E138" s="73">
        <v>2652768.66</v>
      </c>
      <c r="F138" s="49"/>
      <c r="G138" s="73">
        <v>0</v>
      </c>
      <c r="H138" s="49"/>
      <c r="I138" s="73">
        <v>0</v>
      </c>
      <c r="J138" s="49"/>
      <c r="K138" s="73">
        <v>0</v>
      </c>
    </row>
    <row r="139" spans="1:11" ht="25.5" customHeight="1">
      <c r="A139" s="49"/>
      <c r="B139" s="50" t="s">
        <v>130</v>
      </c>
      <c r="C139" s="50"/>
      <c r="D139" s="49"/>
      <c r="E139" s="73">
        <f>SUM(E137:E138)</f>
        <v>342519598.3400001</v>
      </c>
      <c r="F139" s="49"/>
      <c r="G139" s="73">
        <f>SUM(G137:G138)</f>
        <v>232244256.65000004</v>
      </c>
      <c r="H139" s="49"/>
      <c r="I139" s="73">
        <f>SUM(I137:I138)</f>
        <v>339866829.68000007</v>
      </c>
      <c r="J139" s="49"/>
      <c r="K139" s="73">
        <f>SUM(K137:K138)</f>
        <v>232244256.65000004</v>
      </c>
    </row>
    <row r="140" spans="1:11" ht="25.5" customHeight="1" thickBot="1">
      <c r="A140" s="50" t="s">
        <v>132</v>
      </c>
      <c r="B140" s="49"/>
      <c r="C140" s="49"/>
      <c r="D140" s="49"/>
      <c r="E140" s="63">
        <f>+E118+E139</f>
        <v>1005555094.6700001</v>
      </c>
      <c r="F140" s="63"/>
      <c r="G140" s="63">
        <f>+G118+G139</f>
        <v>709681643.88</v>
      </c>
      <c r="H140" s="49"/>
      <c r="I140" s="63">
        <f>+I118+I139</f>
        <v>724044047.77</v>
      </c>
      <c r="J140" s="49"/>
      <c r="K140" s="63">
        <f>+K118+K139</f>
        <v>537924951.76</v>
      </c>
    </row>
    <row r="141" spans="1:11" ht="25.5" customHeight="1" thickTop="1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64"/>
    </row>
    <row r="142" spans="1:11" ht="25.5" customHeight="1">
      <c r="A142" s="49"/>
      <c r="B142" s="49"/>
      <c r="C142" s="49"/>
      <c r="D142" s="49"/>
      <c r="E142" s="49"/>
      <c r="F142" s="49"/>
      <c r="G142" s="49"/>
      <c r="H142" s="49"/>
      <c r="I142" s="64"/>
      <c r="J142" s="49"/>
      <c r="K142" s="64"/>
    </row>
    <row r="143" spans="1:11" ht="25.5" customHeight="1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64"/>
    </row>
    <row r="144" spans="1:11" ht="25.5" customHeight="1">
      <c r="A144" s="50" t="s">
        <v>124</v>
      </c>
      <c r="B144" s="49"/>
      <c r="C144" s="49"/>
      <c r="D144" s="49"/>
      <c r="E144" s="49"/>
      <c r="F144" s="49"/>
      <c r="G144" s="49"/>
      <c r="H144" s="49"/>
      <c r="I144" s="49"/>
      <c r="J144" s="49"/>
      <c r="K144" s="49"/>
    </row>
    <row r="145" spans="1:11" ht="25.5" customHeight="1">
      <c r="A145" s="49"/>
      <c r="B145" s="50"/>
      <c r="C145" s="50"/>
      <c r="D145" s="49"/>
      <c r="E145" s="49"/>
      <c r="F145" s="49"/>
      <c r="G145" s="49"/>
      <c r="H145" s="49"/>
      <c r="I145" s="72"/>
      <c r="J145" s="49"/>
      <c r="K145" s="72"/>
    </row>
    <row r="146" spans="1:11" ht="25.5" customHeight="1">
      <c r="A146" s="49"/>
      <c r="B146" s="50"/>
      <c r="C146" s="50"/>
      <c r="D146" s="49"/>
      <c r="E146" s="49"/>
      <c r="F146" s="49"/>
      <c r="G146" s="49"/>
      <c r="H146" s="49"/>
      <c r="I146" s="72"/>
      <c r="J146" s="49"/>
      <c r="K146" s="72"/>
    </row>
    <row r="147" spans="1:11" ht="25.5" customHeight="1">
      <c r="A147" s="49"/>
      <c r="B147" s="50"/>
      <c r="C147" s="50"/>
      <c r="D147" s="49"/>
      <c r="E147" s="49"/>
      <c r="F147" s="49"/>
      <c r="G147" s="49"/>
      <c r="H147" s="49"/>
      <c r="I147" s="72"/>
      <c r="J147" s="49"/>
      <c r="K147" s="72"/>
    </row>
    <row r="148" spans="1:2" s="12" customFormat="1" ht="25.5" customHeight="1">
      <c r="A148" s="65"/>
      <c r="B148" s="12" t="s">
        <v>176</v>
      </c>
    </row>
    <row r="149" spans="1:2" s="12" customFormat="1" ht="25.5" customHeight="1">
      <c r="A149" s="65"/>
      <c r="B149" s="12" t="s">
        <v>177</v>
      </c>
    </row>
    <row r="150" s="12" customFormat="1" ht="24.75" customHeight="1">
      <c r="A150" s="65"/>
    </row>
    <row r="151" spans="1:11" ht="28.5" customHeight="1">
      <c r="A151" s="120" t="s">
        <v>251</v>
      </c>
      <c r="B151" s="120"/>
      <c r="C151" s="120"/>
      <c r="D151" s="120"/>
      <c r="E151" s="120"/>
      <c r="F151" s="120"/>
      <c r="G151" s="120"/>
      <c r="H151" s="120"/>
      <c r="I151" s="120"/>
      <c r="J151" s="120"/>
      <c r="K151" s="120"/>
    </row>
    <row r="152" spans="1:11" ht="28.5" customHeight="1">
      <c r="A152" s="120" t="s">
        <v>35</v>
      </c>
      <c r="B152" s="120"/>
      <c r="C152" s="120"/>
      <c r="D152" s="120"/>
      <c r="E152" s="120"/>
      <c r="F152" s="120"/>
      <c r="G152" s="120"/>
      <c r="H152" s="120"/>
      <c r="I152" s="120"/>
      <c r="J152" s="120"/>
      <c r="K152" s="120"/>
    </row>
    <row r="153" spans="1:11" ht="28.5" customHeight="1">
      <c r="A153" s="120" t="s">
        <v>142</v>
      </c>
      <c r="B153" s="120"/>
      <c r="C153" s="120"/>
      <c r="D153" s="120"/>
      <c r="E153" s="120"/>
      <c r="F153" s="120"/>
      <c r="G153" s="120"/>
      <c r="H153" s="120"/>
      <c r="I153" s="120"/>
      <c r="J153" s="120"/>
      <c r="K153" s="120"/>
    </row>
    <row r="154" spans="1:11" ht="28.5" customHeight="1">
      <c r="A154" s="120" t="s">
        <v>299</v>
      </c>
      <c r="B154" s="120"/>
      <c r="C154" s="120"/>
      <c r="D154" s="120"/>
      <c r="E154" s="120"/>
      <c r="F154" s="120"/>
      <c r="G154" s="120"/>
      <c r="H154" s="120"/>
      <c r="I154" s="120"/>
      <c r="J154" s="120"/>
      <c r="K154" s="120"/>
    </row>
    <row r="155" spans="1:11" ht="28.5" customHeight="1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</row>
    <row r="156" spans="1:11" ht="28.5" customHeight="1">
      <c r="A156" s="49"/>
      <c r="B156" s="49"/>
      <c r="C156" s="49"/>
      <c r="D156" s="49"/>
      <c r="E156" s="121" t="s">
        <v>197</v>
      </c>
      <c r="F156" s="121"/>
      <c r="G156" s="121"/>
      <c r="H156" s="49"/>
      <c r="I156" s="121" t="s">
        <v>196</v>
      </c>
      <c r="J156" s="121"/>
      <c r="K156" s="121"/>
    </row>
    <row r="157" spans="1:11" ht="28.5" customHeight="1">
      <c r="A157" s="49"/>
      <c r="B157" s="49"/>
      <c r="C157" s="49"/>
      <c r="D157" s="56" t="s">
        <v>223</v>
      </c>
      <c r="E157" s="82"/>
      <c r="F157" s="84" t="s">
        <v>532</v>
      </c>
      <c r="G157" s="82"/>
      <c r="H157" s="49"/>
      <c r="I157" s="82"/>
      <c r="J157" s="84" t="s">
        <v>532</v>
      </c>
      <c r="K157" s="82"/>
    </row>
    <row r="158" spans="1:11" ht="28.5" customHeight="1">
      <c r="A158" s="49"/>
      <c r="B158" s="49"/>
      <c r="C158" s="49"/>
      <c r="D158" s="56"/>
      <c r="E158" s="86"/>
      <c r="F158" s="84"/>
      <c r="G158" s="86"/>
      <c r="H158" s="49"/>
      <c r="I158" s="86"/>
      <c r="J158" s="84"/>
      <c r="K158" s="86" t="s">
        <v>210</v>
      </c>
    </row>
    <row r="159" spans="1:11" ht="28.5" customHeight="1">
      <c r="A159" s="50" t="s">
        <v>121</v>
      </c>
      <c r="B159" s="49"/>
      <c r="C159" s="49"/>
      <c r="D159" s="49"/>
      <c r="E159" s="49"/>
      <c r="F159" s="49"/>
      <c r="G159" s="68"/>
      <c r="H159" s="49"/>
      <c r="I159" s="68"/>
      <c r="J159" s="67"/>
      <c r="K159" s="67"/>
    </row>
    <row r="160" spans="1:11" ht="28.5" customHeight="1">
      <c r="A160" s="50" t="s">
        <v>109</v>
      </c>
      <c r="D160" s="49"/>
      <c r="E160" s="59">
        <v>891986716</v>
      </c>
      <c r="F160" s="49"/>
      <c r="G160" s="59">
        <v>626082835.22</v>
      </c>
      <c r="H160" s="49"/>
      <c r="I160" s="59">
        <v>403126098.3</v>
      </c>
      <c r="J160" s="49"/>
      <c r="K160" s="59">
        <v>282365019.14</v>
      </c>
    </row>
    <row r="161" spans="1:11" ht="28.5" customHeight="1">
      <c r="A161" s="50" t="s">
        <v>301</v>
      </c>
      <c r="D161" s="49"/>
      <c r="E161" s="59"/>
      <c r="F161" s="49"/>
      <c r="G161" s="59"/>
      <c r="H161" s="49"/>
      <c r="I161" s="59"/>
      <c r="J161" s="49"/>
      <c r="K161" s="59"/>
    </row>
    <row r="162" spans="1:11" ht="28.5" customHeight="1">
      <c r="A162" s="50" t="s">
        <v>300</v>
      </c>
      <c r="D162" s="49"/>
      <c r="E162" s="59">
        <v>120020729</v>
      </c>
      <c r="F162" s="49"/>
      <c r="G162" s="59">
        <v>90146828.11</v>
      </c>
      <c r="H162" s="49"/>
      <c r="I162" s="59">
        <v>52873314.71</v>
      </c>
      <c r="J162" s="49"/>
      <c r="K162" s="59">
        <v>37695737.91</v>
      </c>
    </row>
    <row r="163" spans="1:11" ht="28.5" customHeight="1">
      <c r="A163" s="50" t="s">
        <v>199</v>
      </c>
      <c r="D163" s="49"/>
      <c r="E163" s="59"/>
      <c r="F163" s="49"/>
      <c r="G163" s="59"/>
      <c r="H163" s="49"/>
      <c r="I163" s="59"/>
      <c r="J163" s="49"/>
      <c r="K163" s="59"/>
    </row>
    <row r="164" spans="1:11" ht="28.5" customHeight="1">
      <c r="A164" s="50" t="s">
        <v>473</v>
      </c>
      <c r="D164" s="49"/>
      <c r="E164" s="59"/>
      <c r="F164" s="49"/>
      <c r="G164" s="59"/>
      <c r="H164" s="49"/>
      <c r="I164" s="59"/>
      <c r="J164" s="49"/>
      <c r="K164" s="59"/>
    </row>
    <row r="165" spans="1:11" ht="28.5" customHeight="1">
      <c r="A165" s="50" t="s">
        <v>475</v>
      </c>
      <c r="D165" s="49"/>
      <c r="E165" s="59"/>
      <c r="F165" s="49"/>
      <c r="G165" s="59"/>
      <c r="H165" s="49"/>
      <c r="I165" s="59"/>
      <c r="J165" s="49"/>
      <c r="K165" s="59"/>
    </row>
    <row r="166" spans="1:11" ht="28.5" customHeight="1">
      <c r="A166" s="50" t="s">
        <v>474</v>
      </c>
      <c r="D166" s="49"/>
      <c r="E166" s="59"/>
      <c r="F166" s="49"/>
      <c r="G166" s="59"/>
      <c r="H166" s="49"/>
      <c r="I166" s="59"/>
      <c r="J166" s="49"/>
      <c r="K166" s="59"/>
    </row>
    <row r="167" spans="1:11" ht="28.5" customHeight="1">
      <c r="A167" s="50" t="s">
        <v>472</v>
      </c>
      <c r="D167" s="49"/>
      <c r="E167" s="59">
        <v>8782454</v>
      </c>
      <c r="F167" s="49"/>
      <c r="G167" s="59">
        <v>0</v>
      </c>
      <c r="H167" s="49"/>
      <c r="I167" s="59">
        <v>0</v>
      </c>
      <c r="J167" s="49"/>
      <c r="K167" s="59">
        <v>0</v>
      </c>
    </row>
    <row r="168" spans="1:11" ht="28.5" customHeight="1">
      <c r="A168" s="50" t="s">
        <v>470</v>
      </c>
      <c r="D168" s="49"/>
      <c r="E168" s="59">
        <v>19877048.24</v>
      </c>
      <c r="F168" s="49"/>
      <c r="G168" s="59">
        <v>14434914.41</v>
      </c>
      <c r="H168" s="49"/>
      <c r="I168" s="59">
        <v>25528179.82</v>
      </c>
      <c r="J168" s="49"/>
      <c r="K168" s="59">
        <v>23438206.55</v>
      </c>
    </row>
    <row r="169" spans="1:11" ht="28.5" customHeight="1">
      <c r="A169" s="50" t="s">
        <v>471</v>
      </c>
      <c r="D169" s="49"/>
      <c r="E169" s="59"/>
      <c r="F169" s="49"/>
      <c r="G169" s="59"/>
      <c r="H169" s="49"/>
      <c r="I169" s="59"/>
      <c r="J169" s="49"/>
      <c r="K169" s="59"/>
    </row>
    <row r="170" spans="1:11" ht="28.5" customHeight="1">
      <c r="A170" s="50" t="s">
        <v>476</v>
      </c>
      <c r="D170" s="49"/>
      <c r="E170" s="59"/>
      <c r="F170" s="49"/>
      <c r="G170" s="59"/>
      <c r="H170" s="49"/>
      <c r="I170" s="59"/>
      <c r="J170" s="49"/>
      <c r="K170" s="59"/>
    </row>
    <row r="171" spans="1:11" ht="28.5" customHeight="1">
      <c r="A171" s="50" t="s">
        <v>381</v>
      </c>
      <c r="D171" s="49"/>
      <c r="E171" s="59">
        <v>0</v>
      </c>
      <c r="F171" s="49"/>
      <c r="G171" s="59">
        <v>0</v>
      </c>
      <c r="H171" s="49"/>
      <c r="I171" s="59">
        <v>53937281.04</v>
      </c>
      <c r="J171" s="49"/>
      <c r="K171" s="59">
        <v>47709204.2</v>
      </c>
    </row>
    <row r="172" spans="1:11" ht="28.5" customHeight="1">
      <c r="A172" s="49"/>
      <c r="B172" s="49"/>
      <c r="C172" s="50" t="s">
        <v>185</v>
      </c>
      <c r="E172" s="62">
        <f>SUM(E160:E171)</f>
        <v>1040666947.24</v>
      </c>
      <c r="F172" s="49"/>
      <c r="G172" s="62">
        <f>SUM(G160:G171)</f>
        <v>730664577.74</v>
      </c>
      <c r="H172" s="49"/>
      <c r="I172" s="62">
        <f>SUM(I160:I171)</f>
        <v>535464873.87</v>
      </c>
      <c r="J172" s="49"/>
      <c r="K172" s="62">
        <f>SUM(K160:K171)</f>
        <v>391208167.79999995</v>
      </c>
    </row>
    <row r="173" spans="1:11" ht="28.5" customHeight="1">
      <c r="A173" s="50" t="s">
        <v>122</v>
      </c>
      <c r="B173" s="49"/>
      <c r="C173" s="49"/>
      <c r="D173" s="49"/>
      <c r="E173" s="49"/>
      <c r="F173" s="49"/>
      <c r="G173" s="49"/>
      <c r="H173" s="49"/>
      <c r="I173" s="49"/>
      <c r="J173" s="49"/>
      <c r="K173" s="49"/>
    </row>
    <row r="174" spans="1:11" ht="28.5" customHeight="1">
      <c r="A174" s="50" t="s">
        <v>200</v>
      </c>
      <c r="D174" s="49"/>
      <c r="E174" s="59">
        <v>489299458.36</v>
      </c>
      <c r="F174" s="49"/>
      <c r="G174" s="59">
        <v>319049284.42</v>
      </c>
      <c r="H174" s="49"/>
      <c r="I174" s="59">
        <v>225889972.57</v>
      </c>
      <c r="J174" s="49"/>
      <c r="K174" s="59">
        <v>146955106.1</v>
      </c>
    </row>
    <row r="175" spans="1:11" ht="28.5" customHeight="1">
      <c r="A175" s="50" t="s">
        <v>201</v>
      </c>
      <c r="D175" s="49"/>
      <c r="E175" s="59">
        <v>352831805.37</v>
      </c>
      <c r="F175" s="49"/>
      <c r="G175" s="59">
        <v>249117279.87</v>
      </c>
      <c r="H175" s="49"/>
      <c r="I175" s="59">
        <v>157120068.98</v>
      </c>
      <c r="J175" s="49"/>
      <c r="K175" s="59">
        <v>111723255.43</v>
      </c>
    </row>
    <row r="176" spans="1:11" ht="28.5" customHeight="1">
      <c r="A176" s="50" t="s">
        <v>202</v>
      </c>
      <c r="D176" s="49"/>
      <c r="E176" s="59">
        <v>71507976.7</v>
      </c>
      <c r="F176" s="49"/>
      <c r="G176" s="59">
        <v>49229788.63</v>
      </c>
      <c r="H176" s="49"/>
      <c r="I176" s="59">
        <v>36298184.53</v>
      </c>
      <c r="J176" s="49"/>
      <c r="K176" s="59">
        <v>21785698.16</v>
      </c>
    </row>
    <row r="177" spans="1:11" ht="28.5" customHeight="1">
      <c r="A177" s="49"/>
      <c r="B177" s="49"/>
      <c r="C177" s="50" t="s">
        <v>123</v>
      </c>
      <c r="E177" s="62">
        <f>SUM(E174:E176)</f>
        <v>913639240.4300001</v>
      </c>
      <c r="F177" s="49"/>
      <c r="G177" s="62">
        <f>SUM(G174:G176)</f>
        <v>617396352.92</v>
      </c>
      <c r="H177" s="49"/>
      <c r="I177" s="62">
        <f>SUM(I174:I176)</f>
        <v>419308226.0799999</v>
      </c>
      <c r="J177" s="49"/>
      <c r="K177" s="62">
        <f>SUM(K174:K176)</f>
        <v>280464059.69</v>
      </c>
    </row>
    <row r="178" spans="1:11" ht="28.5" customHeight="1">
      <c r="A178" s="49"/>
      <c r="B178" s="49"/>
      <c r="C178" s="50"/>
      <c r="E178" s="61"/>
      <c r="F178" s="49"/>
      <c r="G178" s="61"/>
      <c r="H178" s="49"/>
      <c r="I178" s="61"/>
      <c r="J178" s="49"/>
      <c r="K178" s="61"/>
    </row>
    <row r="179" spans="1:11" ht="25.5" customHeight="1">
      <c r="A179" s="122" t="s">
        <v>480</v>
      </c>
      <c r="B179" s="122"/>
      <c r="C179" s="122"/>
      <c r="D179" s="122"/>
      <c r="E179" s="122"/>
      <c r="F179" s="122"/>
      <c r="G179" s="122"/>
      <c r="H179" s="122"/>
      <c r="I179" s="122"/>
      <c r="J179" s="122"/>
      <c r="K179" s="122"/>
    </row>
    <row r="180" spans="1:11" ht="25.5" customHeight="1">
      <c r="A180" s="49"/>
      <c r="B180" s="49"/>
      <c r="C180" s="50"/>
      <c r="E180" s="61"/>
      <c r="F180" s="49"/>
      <c r="G180" s="61"/>
      <c r="H180" s="49"/>
      <c r="I180" s="61"/>
      <c r="J180" s="49"/>
      <c r="K180" s="61"/>
    </row>
    <row r="181" spans="1:11" ht="26.25" customHeight="1">
      <c r="A181" s="120" t="s">
        <v>251</v>
      </c>
      <c r="B181" s="120"/>
      <c r="C181" s="120"/>
      <c r="D181" s="120"/>
      <c r="E181" s="120"/>
      <c r="F181" s="120"/>
      <c r="G181" s="120"/>
      <c r="H181" s="120"/>
      <c r="I181" s="120"/>
      <c r="J181" s="120"/>
      <c r="K181" s="120"/>
    </row>
    <row r="182" spans="1:11" ht="26.25" customHeight="1">
      <c r="A182" s="120" t="s">
        <v>35</v>
      </c>
      <c r="B182" s="120"/>
      <c r="C182" s="120"/>
      <c r="D182" s="120"/>
      <c r="E182" s="120"/>
      <c r="F182" s="120"/>
      <c r="G182" s="120"/>
      <c r="H182" s="120"/>
      <c r="I182" s="120"/>
      <c r="J182" s="120"/>
      <c r="K182" s="120"/>
    </row>
    <row r="183" spans="1:11" ht="26.25" customHeight="1">
      <c r="A183" s="120" t="s">
        <v>382</v>
      </c>
      <c r="B183" s="120"/>
      <c r="C183" s="120"/>
      <c r="D183" s="120"/>
      <c r="E183" s="120"/>
      <c r="F183" s="120"/>
      <c r="G183" s="120"/>
      <c r="H183" s="120"/>
      <c r="I183" s="120"/>
      <c r="J183" s="120"/>
      <c r="K183" s="120"/>
    </row>
    <row r="184" spans="1:11" ht="26.25" customHeight="1">
      <c r="A184" s="120" t="s">
        <v>299</v>
      </c>
      <c r="B184" s="120"/>
      <c r="C184" s="120"/>
      <c r="D184" s="120"/>
      <c r="E184" s="120"/>
      <c r="F184" s="120"/>
      <c r="G184" s="120"/>
      <c r="H184" s="120"/>
      <c r="I184" s="120"/>
      <c r="J184" s="120"/>
      <c r="K184" s="120"/>
    </row>
    <row r="185" spans="1:11" ht="26.25" customHeight="1">
      <c r="A185" s="56"/>
      <c r="B185" s="56"/>
      <c r="C185" s="56"/>
      <c r="D185" s="56"/>
      <c r="E185" s="56"/>
      <c r="F185" s="56"/>
      <c r="G185" s="56"/>
      <c r="H185" s="56"/>
      <c r="I185" s="56"/>
      <c r="J185" s="56"/>
      <c r="K185" s="56"/>
    </row>
    <row r="186" spans="1:11" ht="25.5" customHeight="1">
      <c r="A186" s="49"/>
      <c r="B186" s="49"/>
      <c r="C186" s="49"/>
      <c r="D186" s="49"/>
      <c r="E186" s="121" t="s">
        <v>197</v>
      </c>
      <c r="F186" s="121"/>
      <c r="G186" s="121"/>
      <c r="H186" s="49"/>
      <c r="I186" s="121" t="s">
        <v>196</v>
      </c>
      <c r="J186" s="121"/>
      <c r="K186" s="121"/>
    </row>
    <row r="187" spans="1:11" ht="25.5" customHeight="1">
      <c r="A187" s="49"/>
      <c r="B187" s="49"/>
      <c r="C187" s="49"/>
      <c r="D187" s="56" t="s">
        <v>223</v>
      </c>
      <c r="E187" s="82"/>
      <c r="F187" s="84" t="s">
        <v>532</v>
      </c>
      <c r="G187" s="82"/>
      <c r="H187" s="49"/>
      <c r="I187" s="82"/>
      <c r="J187" s="84" t="s">
        <v>532</v>
      </c>
      <c r="K187" s="82"/>
    </row>
    <row r="188" spans="1:11" ht="25.5" customHeight="1">
      <c r="A188" s="50" t="s">
        <v>186</v>
      </c>
      <c r="B188" s="49"/>
      <c r="C188" s="49"/>
      <c r="D188" s="49"/>
      <c r="E188" s="59">
        <f>+E172-E177</f>
        <v>127027706.80999994</v>
      </c>
      <c r="F188" s="49"/>
      <c r="G188" s="59">
        <f>+G172-G177</f>
        <v>113268224.82000005</v>
      </c>
      <c r="H188" s="49"/>
      <c r="I188" s="59">
        <f>+I172-I177</f>
        <v>116156647.79000008</v>
      </c>
      <c r="J188" s="49"/>
      <c r="K188" s="59">
        <f>+K172-K177</f>
        <v>110744108.10999995</v>
      </c>
    </row>
    <row r="189" spans="1:11" ht="25.5" customHeight="1">
      <c r="A189" s="50" t="s">
        <v>149</v>
      </c>
      <c r="B189" s="49"/>
      <c r="C189" s="49"/>
      <c r="D189" s="79"/>
      <c r="E189" s="73">
        <v>17069545.62</v>
      </c>
      <c r="F189" s="49"/>
      <c r="G189" s="73">
        <v>11187705.39</v>
      </c>
      <c r="H189" s="49"/>
      <c r="I189" s="73">
        <v>8851255.26</v>
      </c>
      <c r="J189" s="49"/>
      <c r="K189" s="73">
        <v>7698268.84</v>
      </c>
    </row>
    <row r="190" spans="1:11" ht="25.5" customHeight="1">
      <c r="A190" s="50" t="s">
        <v>478</v>
      </c>
      <c r="B190" s="49"/>
      <c r="C190" s="49"/>
      <c r="D190" s="49"/>
      <c r="E190" s="59">
        <f>+E188-E189</f>
        <v>109958161.18999994</v>
      </c>
      <c r="F190" s="49"/>
      <c r="G190" s="59">
        <f>+G188-G189</f>
        <v>102080519.43000005</v>
      </c>
      <c r="H190" s="49"/>
      <c r="I190" s="59">
        <f>+I188-I189</f>
        <v>107305392.53000008</v>
      </c>
      <c r="J190" s="49"/>
      <c r="K190" s="59">
        <f>+K188-K189</f>
        <v>103045839.26999995</v>
      </c>
    </row>
    <row r="191" spans="1:11" ht="25.5" customHeight="1">
      <c r="A191" s="50" t="s">
        <v>477</v>
      </c>
      <c r="B191" s="49"/>
      <c r="C191" s="49"/>
      <c r="D191" s="49"/>
      <c r="E191" s="73">
        <v>-2652768.66</v>
      </c>
      <c r="F191" s="49"/>
      <c r="G191" s="73">
        <v>0</v>
      </c>
      <c r="H191" s="49"/>
      <c r="I191" s="73">
        <v>0</v>
      </c>
      <c r="J191" s="49"/>
      <c r="K191" s="73">
        <v>0</v>
      </c>
    </row>
    <row r="192" spans="1:11" ht="25.5" customHeight="1">
      <c r="A192" s="50" t="s">
        <v>479</v>
      </c>
      <c r="B192" s="49"/>
      <c r="C192" s="49"/>
      <c r="D192" s="49"/>
      <c r="E192" s="59">
        <f>SUM(E190:E191)</f>
        <v>107305392.52999994</v>
      </c>
      <c r="F192" s="49"/>
      <c r="G192" s="59">
        <f>SUM(G190:G191)</f>
        <v>102080519.43000005</v>
      </c>
      <c r="H192" s="49"/>
      <c r="I192" s="59">
        <f>SUM(I190:I191)</f>
        <v>107305392.53000008</v>
      </c>
      <c r="J192" s="49"/>
      <c r="K192" s="59">
        <f>SUM(K190:K191)</f>
        <v>103045839.26999995</v>
      </c>
    </row>
    <row r="193" spans="1:11" ht="25.5" customHeight="1">
      <c r="A193" s="50" t="s">
        <v>143</v>
      </c>
      <c r="B193" s="49"/>
      <c r="C193" s="49"/>
      <c r="D193" s="49"/>
      <c r="E193" s="59"/>
      <c r="F193" s="49"/>
      <c r="G193" s="59"/>
      <c r="H193" s="49"/>
      <c r="I193" s="59"/>
      <c r="J193" s="49"/>
      <c r="K193" s="59"/>
    </row>
    <row r="194" spans="1:11" ht="25.5" customHeight="1">
      <c r="A194" s="50" t="s">
        <v>449</v>
      </c>
      <c r="B194" s="49"/>
      <c r="C194" s="49"/>
      <c r="D194" s="49"/>
      <c r="E194" s="59">
        <v>0</v>
      </c>
      <c r="F194" s="49"/>
      <c r="G194" s="59">
        <v>1586090.35</v>
      </c>
      <c r="H194" s="60"/>
      <c r="I194" s="59">
        <v>0</v>
      </c>
      <c r="J194" s="52" t="s">
        <v>230</v>
      </c>
      <c r="K194" s="59">
        <v>620770.51</v>
      </c>
    </row>
    <row r="195" spans="1:11" ht="25.5" customHeight="1" thickBot="1">
      <c r="A195" s="50" t="s">
        <v>187</v>
      </c>
      <c r="B195" s="49"/>
      <c r="C195" s="49"/>
      <c r="D195" s="49"/>
      <c r="E195" s="74">
        <f>SUM(E192:E194)</f>
        <v>107305392.52999994</v>
      </c>
      <c r="F195" s="49"/>
      <c r="G195" s="74">
        <f>SUM(G192:G194)</f>
        <v>103666609.78000005</v>
      </c>
      <c r="H195" s="49"/>
      <c r="I195" s="74">
        <f>SUM(I192:I194)</f>
        <v>107305392.53000008</v>
      </c>
      <c r="J195" s="49"/>
      <c r="K195" s="74">
        <f>SUM(K192:K194)</f>
        <v>103666609.77999996</v>
      </c>
    </row>
    <row r="196" spans="1:11" ht="25.5" customHeight="1" thickTop="1">
      <c r="A196" s="50" t="s">
        <v>188</v>
      </c>
      <c r="B196" s="49"/>
      <c r="C196" s="49"/>
      <c r="D196" s="49"/>
      <c r="E196" s="59"/>
      <c r="F196" s="49"/>
      <c r="G196" s="59"/>
      <c r="H196" s="49"/>
      <c r="I196" s="59"/>
      <c r="J196" s="49"/>
      <c r="K196" s="59"/>
    </row>
    <row r="197" spans="1:11" ht="25.5" customHeight="1">
      <c r="A197" s="49"/>
      <c r="B197" s="49" t="s">
        <v>144</v>
      </c>
      <c r="C197" s="49"/>
      <c r="D197" s="49"/>
      <c r="E197" s="49">
        <v>2.98</v>
      </c>
      <c r="F197" s="49"/>
      <c r="G197" s="49">
        <v>2.84</v>
      </c>
      <c r="H197" s="49"/>
      <c r="I197" s="49">
        <v>2.98</v>
      </c>
      <c r="J197" s="49"/>
      <c r="K197" s="49">
        <v>2.86</v>
      </c>
    </row>
    <row r="198" spans="1:11" ht="25.5" customHeight="1">
      <c r="A198" s="49"/>
      <c r="B198" s="49" t="s">
        <v>143</v>
      </c>
      <c r="C198" s="49"/>
      <c r="D198" s="49"/>
      <c r="E198" s="49">
        <v>0</v>
      </c>
      <c r="F198" s="49"/>
      <c r="G198" s="49">
        <v>0.04</v>
      </c>
      <c r="H198" s="49"/>
      <c r="I198" s="49">
        <v>0</v>
      </c>
      <c r="J198" s="49"/>
      <c r="K198" s="49">
        <v>0.02</v>
      </c>
    </row>
    <row r="199" spans="1:11" ht="25.5" customHeight="1" thickBot="1">
      <c r="A199" s="49"/>
      <c r="B199" s="50" t="s">
        <v>187</v>
      </c>
      <c r="C199" s="50"/>
      <c r="D199" s="49"/>
      <c r="E199" s="53">
        <f>SUM(E197:E198)</f>
        <v>2.98</v>
      </c>
      <c r="F199" s="49"/>
      <c r="G199" s="53">
        <f>SUM(G197:G198)</f>
        <v>2.88</v>
      </c>
      <c r="H199" s="49"/>
      <c r="I199" s="53">
        <f>SUM(I197:I198)</f>
        <v>2.98</v>
      </c>
      <c r="J199" s="49"/>
      <c r="K199" s="53">
        <f>SUM(K197:K198)</f>
        <v>2.88</v>
      </c>
    </row>
    <row r="200" spans="1:11" ht="25.5" customHeight="1" thickTop="1">
      <c r="A200" s="49"/>
      <c r="B200" s="49"/>
      <c r="C200" s="49"/>
      <c r="D200" s="49"/>
      <c r="E200" s="49"/>
      <c r="F200" s="49"/>
      <c r="G200" s="49"/>
      <c r="H200" s="49"/>
      <c r="I200" s="51"/>
      <c r="J200" s="49"/>
      <c r="K200" s="51"/>
    </row>
    <row r="201" spans="1:11" ht="25.5" customHeight="1">
      <c r="A201" s="49"/>
      <c r="B201" s="49"/>
      <c r="C201" s="49"/>
      <c r="D201" s="49"/>
      <c r="E201" s="49"/>
      <c r="F201" s="49"/>
      <c r="G201" s="49"/>
      <c r="H201" s="49"/>
      <c r="I201" s="51"/>
      <c r="J201" s="49"/>
      <c r="K201" s="51"/>
    </row>
    <row r="202" spans="1:11" ht="25.5" customHeight="1">
      <c r="A202" s="50" t="s">
        <v>124</v>
      </c>
      <c r="B202" s="49"/>
      <c r="C202" s="49"/>
      <c r="D202" s="49"/>
      <c r="E202" s="49"/>
      <c r="F202" s="49"/>
      <c r="G202" s="49"/>
      <c r="H202" s="49"/>
      <c r="I202" s="49"/>
      <c r="J202" s="49"/>
      <c r="K202" s="49"/>
    </row>
    <row r="203" spans="1:11" ht="25.5" customHeight="1">
      <c r="A203" s="50"/>
      <c r="B203" s="49"/>
      <c r="C203" s="49"/>
      <c r="D203" s="49"/>
      <c r="E203" s="49"/>
      <c r="F203" s="49"/>
      <c r="G203" s="49"/>
      <c r="H203" s="49"/>
      <c r="I203" s="49"/>
      <c r="J203" s="49"/>
      <c r="K203" s="49"/>
    </row>
    <row r="204" spans="2:11" ht="25.5" customHeight="1">
      <c r="B204" s="49"/>
      <c r="C204" s="49"/>
      <c r="D204" s="49"/>
      <c r="E204" s="49"/>
      <c r="F204" s="49"/>
      <c r="G204" s="49"/>
      <c r="H204" s="49"/>
      <c r="I204" s="49"/>
      <c r="J204" s="49"/>
      <c r="K204" s="49"/>
    </row>
    <row r="205" spans="1:3" s="12" customFormat="1" ht="25.5" customHeight="1">
      <c r="A205" s="65"/>
      <c r="C205" s="12" t="s">
        <v>178</v>
      </c>
    </row>
    <row r="206" spans="1:3" s="12" customFormat="1" ht="25.5" customHeight="1">
      <c r="A206" s="65"/>
      <c r="C206" s="12" t="s">
        <v>177</v>
      </c>
    </row>
    <row r="210" spans="1:11" ht="24.75" customHeight="1">
      <c r="A210" s="120" t="s">
        <v>251</v>
      </c>
      <c r="B210" s="120"/>
      <c r="C210" s="120"/>
      <c r="D210" s="120"/>
      <c r="E210" s="120"/>
      <c r="F210" s="120"/>
      <c r="G210" s="120"/>
      <c r="H210" s="120"/>
      <c r="I210" s="120"/>
      <c r="J210" s="120"/>
      <c r="K210" s="120"/>
    </row>
    <row r="211" spans="1:11" ht="24.75" customHeight="1">
      <c r="A211" s="120" t="s">
        <v>35</v>
      </c>
      <c r="B211" s="120"/>
      <c r="C211" s="120"/>
      <c r="D211" s="120"/>
      <c r="E211" s="120"/>
      <c r="F211" s="120"/>
      <c r="G211" s="120"/>
      <c r="H211" s="120"/>
      <c r="I211" s="120"/>
      <c r="J211" s="120"/>
      <c r="K211" s="120"/>
    </row>
    <row r="212" spans="1:11" ht="24.75" customHeight="1">
      <c r="A212" s="120" t="s">
        <v>494</v>
      </c>
      <c r="B212" s="120"/>
      <c r="C212" s="120"/>
      <c r="D212" s="120"/>
      <c r="E212" s="120"/>
      <c r="F212" s="120"/>
      <c r="G212" s="120"/>
      <c r="H212" s="120"/>
      <c r="I212" s="120"/>
      <c r="J212" s="120"/>
      <c r="K212" s="120"/>
    </row>
    <row r="213" spans="1:11" ht="24.75" customHeight="1">
      <c r="A213" s="120" t="s">
        <v>299</v>
      </c>
      <c r="B213" s="120"/>
      <c r="C213" s="120"/>
      <c r="D213" s="120"/>
      <c r="E213" s="120"/>
      <c r="F213" s="120"/>
      <c r="G213" s="120"/>
      <c r="H213" s="120"/>
      <c r="I213" s="120"/>
      <c r="J213" s="120"/>
      <c r="K213" s="120"/>
    </row>
    <row r="214" spans="1:11" ht="24.75" customHeight="1">
      <c r="A214" s="56"/>
      <c r="B214" s="56"/>
      <c r="C214" s="56"/>
      <c r="D214" s="56"/>
      <c r="E214" s="56"/>
      <c r="F214" s="56"/>
      <c r="G214" s="56"/>
      <c r="H214" s="56"/>
      <c r="I214" s="56"/>
      <c r="J214" s="56"/>
      <c r="K214" s="56"/>
    </row>
    <row r="215" spans="1:11" ht="24.75" customHeight="1">
      <c r="A215" s="49"/>
      <c r="B215" s="49"/>
      <c r="C215" s="49"/>
      <c r="D215" s="49"/>
      <c r="F215" s="86"/>
      <c r="G215" s="88" t="s">
        <v>197</v>
      </c>
      <c r="H215" s="49"/>
      <c r="I215" s="121" t="s">
        <v>196</v>
      </c>
      <c r="J215" s="121"/>
      <c r="K215" s="121"/>
    </row>
    <row r="216" spans="1:11" ht="24.75" customHeight="1">
      <c r="A216" s="49"/>
      <c r="B216" s="49"/>
      <c r="C216" s="49"/>
      <c r="D216" s="56"/>
      <c r="E216" s="90"/>
      <c r="F216" s="107"/>
      <c r="G216" s="82" t="s">
        <v>533</v>
      </c>
      <c r="H216" s="49"/>
      <c r="I216" s="82"/>
      <c r="J216" s="84" t="s">
        <v>532</v>
      </c>
      <c r="K216" s="82"/>
    </row>
    <row r="217" spans="1:10" s="12" customFormat="1" ht="24.75" customHeight="1">
      <c r="A217" s="49" t="s">
        <v>495</v>
      </c>
      <c r="B217" s="50"/>
      <c r="C217" s="50"/>
      <c r="D217" s="49"/>
      <c r="E217" s="49"/>
      <c r="F217" s="49"/>
      <c r="G217" s="49"/>
      <c r="H217" s="49"/>
      <c r="I217" s="49"/>
      <c r="J217" s="49"/>
    </row>
    <row r="218" spans="1:11" s="12" customFormat="1" ht="24.75" customHeight="1">
      <c r="A218" s="49" t="s">
        <v>516</v>
      </c>
      <c r="B218" s="50"/>
      <c r="C218" s="50"/>
      <c r="D218" s="49"/>
      <c r="E218" s="49"/>
      <c r="F218" s="49"/>
      <c r="G218" s="49">
        <f>+E195</f>
        <v>107305392.52999994</v>
      </c>
      <c r="H218" s="49"/>
      <c r="I218" s="49">
        <f>+I195</f>
        <v>107305392.53000008</v>
      </c>
      <c r="J218" s="49">
        <f>+H202</f>
        <v>0</v>
      </c>
      <c r="K218" s="49">
        <f>+K195</f>
        <v>103666609.77999996</v>
      </c>
    </row>
    <row r="219" spans="1:11" s="12" customFormat="1" ht="24.75" customHeight="1">
      <c r="A219" s="49" t="s">
        <v>496</v>
      </c>
      <c r="B219" s="50"/>
      <c r="C219" s="50"/>
      <c r="D219" s="49"/>
      <c r="E219" s="49"/>
      <c r="F219" s="49"/>
      <c r="G219" s="49">
        <v>2652768.66</v>
      </c>
      <c r="H219" s="49"/>
      <c r="I219" s="49">
        <v>0</v>
      </c>
      <c r="J219" s="49">
        <v>-6256047.03</v>
      </c>
      <c r="K219" s="12">
        <v>0</v>
      </c>
    </row>
    <row r="220" spans="1:10" s="12" customFormat="1" ht="24.75" customHeight="1">
      <c r="A220" s="49" t="s">
        <v>497</v>
      </c>
      <c r="B220" s="50"/>
      <c r="C220" s="50"/>
      <c r="D220" s="49"/>
      <c r="E220" s="49"/>
      <c r="F220" s="49"/>
      <c r="G220" s="49"/>
      <c r="H220" s="49"/>
      <c r="I220" s="49"/>
      <c r="J220" s="49"/>
    </row>
    <row r="221" spans="1:10" s="12" customFormat="1" ht="24.75" customHeight="1">
      <c r="A221" s="49" t="s">
        <v>498</v>
      </c>
      <c r="B221" s="50"/>
      <c r="C221" s="50"/>
      <c r="D221" s="49"/>
      <c r="E221" s="49"/>
      <c r="F221" s="49"/>
      <c r="G221" s="49"/>
      <c r="H221" s="49"/>
      <c r="I221" s="49"/>
      <c r="J221" s="49"/>
    </row>
    <row r="222" spans="1:11" s="12" customFormat="1" ht="24.75" customHeight="1">
      <c r="A222" s="49"/>
      <c r="B222" s="50" t="s">
        <v>499</v>
      </c>
      <c r="C222" s="50"/>
      <c r="D222" s="49"/>
      <c r="E222" s="49"/>
      <c r="F222" s="49"/>
      <c r="G222" s="49">
        <v>24069523.66</v>
      </c>
      <c r="H222" s="49"/>
      <c r="I222" s="49">
        <v>12682816</v>
      </c>
      <c r="J222" s="49">
        <v>18388851.88</v>
      </c>
      <c r="K222" s="12">
        <v>8478332.61</v>
      </c>
    </row>
    <row r="223" spans="1:11" s="12" customFormat="1" ht="24.75" customHeight="1">
      <c r="A223" s="49"/>
      <c r="B223" s="50" t="s">
        <v>242</v>
      </c>
      <c r="C223" s="50"/>
      <c r="D223" s="49"/>
      <c r="E223" s="49"/>
      <c r="F223" s="49"/>
      <c r="G223" s="49">
        <v>71507976.7</v>
      </c>
      <c r="H223" s="49"/>
      <c r="I223" s="49">
        <v>36298184.53</v>
      </c>
      <c r="J223" s="49">
        <v>11198286.52</v>
      </c>
      <c r="K223" s="12">
        <v>21785698.16</v>
      </c>
    </row>
    <row r="224" spans="1:11" s="12" customFormat="1" ht="24.75" customHeight="1">
      <c r="A224" s="49"/>
      <c r="B224" s="50" t="s">
        <v>517</v>
      </c>
      <c r="C224" s="50"/>
      <c r="D224" s="49"/>
      <c r="E224" s="49"/>
      <c r="F224" s="49"/>
      <c r="G224" s="49">
        <v>0</v>
      </c>
      <c r="H224" s="49"/>
      <c r="I224" s="49">
        <v>-53937281.04</v>
      </c>
      <c r="J224" s="49"/>
      <c r="K224" s="12">
        <v>-47709204.2</v>
      </c>
    </row>
    <row r="225" spans="1:11" s="12" customFormat="1" ht="24.75" customHeight="1">
      <c r="A225" s="49"/>
      <c r="B225" s="50" t="s">
        <v>518</v>
      </c>
      <c r="C225" s="50"/>
      <c r="D225" s="49"/>
      <c r="E225" s="49"/>
      <c r="F225" s="49"/>
      <c r="G225" s="49">
        <v>1176618.51</v>
      </c>
      <c r="H225" s="49"/>
      <c r="I225" s="49">
        <v>633076.98</v>
      </c>
      <c r="J225" s="49">
        <v>674727.03</v>
      </c>
      <c r="K225" s="12">
        <v>351727.76</v>
      </c>
    </row>
    <row r="226" spans="1:11" s="12" customFormat="1" ht="24.75" customHeight="1">
      <c r="A226" s="49"/>
      <c r="B226" s="50" t="s">
        <v>383</v>
      </c>
      <c r="C226" s="50"/>
      <c r="D226" s="49"/>
      <c r="E226" s="49"/>
      <c r="F226" s="49"/>
      <c r="G226" s="49">
        <v>-8782454</v>
      </c>
      <c r="H226" s="49"/>
      <c r="I226" s="49">
        <v>0</v>
      </c>
      <c r="J226" s="49"/>
      <c r="K226" s="12">
        <v>0</v>
      </c>
    </row>
    <row r="227" spans="1:11" s="12" customFormat="1" ht="24.75" customHeight="1">
      <c r="A227" s="49"/>
      <c r="B227" s="50" t="s">
        <v>500</v>
      </c>
      <c r="C227" s="50"/>
      <c r="D227" s="49"/>
      <c r="E227" s="49"/>
      <c r="F227" s="49"/>
      <c r="G227" s="49">
        <v>-1451569.15</v>
      </c>
      <c r="H227" s="49"/>
      <c r="I227" s="49">
        <v>-948608.5</v>
      </c>
      <c r="J227" s="49">
        <v>-224298.07</v>
      </c>
      <c r="K227" s="12">
        <v>-36882.56</v>
      </c>
    </row>
    <row r="228" spans="1:10" s="12" customFormat="1" ht="24.75" customHeight="1">
      <c r="A228" s="49" t="s">
        <v>501</v>
      </c>
      <c r="B228" s="50"/>
      <c r="C228" s="50"/>
      <c r="D228" s="49"/>
      <c r="E228" s="49"/>
      <c r="F228" s="49"/>
      <c r="G228" s="49"/>
      <c r="H228" s="49"/>
      <c r="I228" s="49"/>
      <c r="J228" s="49"/>
    </row>
    <row r="229" spans="1:11" s="12" customFormat="1" ht="24.75" customHeight="1">
      <c r="A229" s="49"/>
      <c r="B229" s="50" t="s">
        <v>502</v>
      </c>
      <c r="C229" s="50"/>
      <c r="D229" s="49"/>
      <c r="E229" s="49"/>
      <c r="F229" s="49"/>
      <c r="G229" s="49">
        <v>-232203006.09</v>
      </c>
      <c r="H229" s="49"/>
      <c r="I229" s="49">
        <v>-103082665.69</v>
      </c>
      <c r="J229" s="49">
        <v>-41005643.56</v>
      </c>
      <c r="K229" s="12">
        <v>-104154417.29</v>
      </c>
    </row>
    <row r="230" spans="1:11" s="12" customFormat="1" ht="24.75" customHeight="1">
      <c r="A230" s="49"/>
      <c r="B230" s="50" t="s">
        <v>384</v>
      </c>
      <c r="C230" s="50"/>
      <c r="D230" s="49"/>
      <c r="E230" s="49"/>
      <c r="F230" s="49"/>
      <c r="G230" s="49">
        <v>0</v>
      </c>
      <c r="H230" s="49"/>
      <c r="I230" s="49">
        <v>-10500000</v>
      </c>
      <c r="J230" s="49"/>
      <c r="K230" s="12">
        <v>-100000</v>
      </c>
    </row>
    <row r="231" spans="1:11" s="12" customFormat="1" ht="24.75" customHeight="1">
      <c r="A231" s="49"/>
      <c r="B231" s="50" t="s">
        <v>503</v>
      </c>
      <c r="C231" s="50"/>
      <c r="D231" s="49"/>
      <c r="E231" s="49"/>
      <c r="F231" s="49"/>
      <c r="G231" s="49">
        <v>-23445069.1</v>
      </c>
      <c r="H231" s="49"/>
      <c r="I231" s="49">
        <v>-12549903.42</v>
      </c>
      <c r="J231" s="49">
        <v>-8279372.14</v>
      </c>
      <c r="K231" s="12">
        <v>-6858969.34</v>
      </c>
    </row>
    <row r="232" spans="1:11" s="12" customFormat="1" ht="24.75" customHeight="1">
      <c r="A232" s="49"/>
      <c r="B232" s="50" t="s">
        <v>403</v>
      </c>
      <c r="C232" s="50"/>
      <c r="D232" s="49"/>
      <c r="E232" s="49"/>
      <c r="F232" s="49"/>
      <c r="G232" s="49">
        <v>0</v>
      </c>
      <c r="H232" s="49"/>
      <c r="I232" s="49">
        <v>-10194236.94</v>
      </c>
      <c r="J232" s="49"/>
      <c r="K232" s="12">
        <v>-16667238.44</v>
      </c>
    </row>
    <row r="233" spans="1:11" s="12" customFormat="1" ht="24.75" customHeight="1">
      <c r="A233" s="49"/>
      <c r="B233" s="50" t="s">
        <v>504</v>
      </c>
      <c r="C233" s="50"/>
      <c r="D233" s="49"/>
      <c r="E233" s="49"/>
      <c r="F233" s="49"/>
      <c r="G233" s="49">
        <v>-9408277.68</v>
      </c>
      <c r="H233" s="49"/>
      <c r="I233" s="49">
        <v>-4464302.48</v>
      </c>
      <c r="J233" s="49">
        <v>-1443396.32</v>
      </c>
      <c r="K233" s="12">
        <v>-1822457.55</v>
      </c>
    </row>
    <row r="234" spans="1:11" s="12" customFormat="1" ht="24.75" customHeight="1">
      <c r="A234" s="49"/>
      <c r="B234" s="50" t="s">
        <v>139</v>
      </c>
      <c r="C234" s="50"/>
      <c r="D234" s="49"/>
      <c r="E234" s="49"/>
      <c r="F234" s="49"/>
      <c r="G234" s="49">
        <v>-2340495.64</v>
      </c>
      <c r="H234" s="49"/>
      <c r="I234" s="49">
        <v>-214756.61</v>
      </c>
      <c r="J234" s="49">
        <v>-20282639.02</v>
      </c>
      <c r="K234" s="12">
        <v>334791.46</v>
      </c>
    </row>
    <row r="235" spans="1:11" s="12" customFormat="1" ht="24.75" customHeight="1">
      <c r="A235" s="49"/>
      <c r="B235" s="50" t="s">
        <v>450</v>
      </c>
      <c r="C235" s="50"/>
      <c r="D235" s="49"/>
      <c r="E235" s="49"/>
      <c r="F235" s="49"/>
      <c r="G235" s="49">
        <v>340000</v>
      </c>
      <c r="H235" s="49"/>
      <c r="I235" s="49">
        <v>0</v>
      </c>
      <c r="J235" s="49"/>
      <c r="K235" s="12">
        <v>0</v>
      </c>
    </row>
    <row r="236" spans="1:11" s="12" customFormat="1" ht="24.75" customHeight="1">
      <c r="A236" s="49"/>
      <c r="B236" s="50" t="s">
        <v>519</v>
      </c>
      <c r="C236" s="50"/>
      <c r="D236" s="49"/>
      <c r="E236" s="49"/>
      <c r="F236" s="49"/>
      <c r="G236" s="49">
        <v>-1197271.17</v>
      </c>
      <c r="H236" s="49"/>
      <c r="I236" s="49">
        <v>-421748.34</v>
      </c>
      <c r="J236" s="49">
        <v>688007.39</v>
      </c>
      <c r="K236" s="12">
        <v>-169152.45</v>
      </c>
    </row>
    <row r="237" spans="1:10" s="12" customFormat="1" ht="24.75" customHeight="1">
      <c r="A237" s="49"/>
      <c r="B237" s="50"/>
      <c r="C237" s="50"/>
      <c r="D237" s="49"/>
      <c r="E237" s="49"/>
      <c r="F237" s="49"/>
      <c r="G237" s="49"/>
      <c r="H237" s="49"/>
      <c r="I237" s="49"/>
      <c r="J237" s="49"/>
    </row>
    <row r="238" spans="1:10" s="12" customFormat="1" ht="24.75" customHeight="1">
      <c r="A238" s="49"/>
      <c r="B238" s="50"/>
      <c r="C238" s="50"/>
      <c r="D238" s="49"/>
      <c r="E238" s="49"/>
      <c r="F238" s="49"/>
      <c r="G238" s="49"/>
      <c r="H238" s="49"/>
      <c r="I238" s="49"/>
      <c r="J238" s="49"/>
    </row>
    <row r="239" spans="1:10" s="12" customFormat="1" ht="24.75" customHeight="1">
      <c r="A239" s="49"/>
      <c r="B239" s="50"/>
      <c r="C239" s="65" t="s">
        <v>513</v>
      </c>
      <c r="D239" s="49"/>
      <c r="E239" s="49"/>
      <c r="F239" s="49"/>
      <c r="G239" s="49"/>
      <c r="H239" s="49"/>
      <c r="I239" s="49"/>
      <c r="J239" s="49"/>
    </row>
    <row r="240" spans="1:10" s="12" customFormat="1" ht="24.75" customHeight="1">
      <c r="A240" s="49"/>
      <c r="B240" s="50"/>
      <c r="C240" s="50" t="s">
        <v>515</v>
      </c>
      <c r="D240" s="49"/>
      <c r="E240" s="49"/>
      <c r="F240" s="49"/>
      <c r="G240" s="49"/>
      <c r="H240" s="49"/>
      <c r="I240" s="49"/>
      <c r="J240" s="49"/>
    </row>
    <row r="241" spans="1:10" s="12" customFormat="1" ht="24.75" customHeight="1">
      <c r="A241" s="49"/>
      <c r="B241" s="50"/>
      <c r="C241" s="50"/>
      <c r="D241" s="49"/>
      <c r="E241" s="49"/>
      <c r="F241" s="49"/>
      <c r="G241" s="49"/>
      <c r="H241" s="49"/>
      <c r="I241" s="49"/>
      <c r="J241" s="49"/>
    </row>
    <row r="242" spans="1:11" s="12" customFormat="1" ht="26.25" customHeight="1">
      <c r="A242" s="122" t="s">
        <v>135</v>
      </c>
      <c r="B242" s="122"/>
      <c r="C242" s="122"/>
      <c r="D242" s="122"/>
      <c r="E242" s="122"/>
      <c r="F242" s="122"/>
      <c r="G242" s="122"/>
      <c r="H242" s="122"/>
      <c r="I242" s="122"/>
      <c r="J242" s="122"/>
      <c r="K242" s="122"/>
    </row>
    <row r="243" spans="1:10" s="12" customFormat="1" ht="26.25" customHeight="1">
      <c r="A243" s="49"/>
      <c r="B243" s="50"/>
      <c r="C243" s="50"/>
      <c r="D243" s="49"/>
      <c r="E243" s="49"/>
      <c r="F243" s="49"/>
      <c r="G243" s="49"/>
      <c r="H243" s="49"/>
      <c r="I243" s="49"/>
      <c r="J243" s="49"/>
    </row>
    <row r="244" spans="1:11" ht="26.25" customHeight="1">
      <c r="A244" s="120" t="s">
        <v>251</v>
      </c>
      <c r="B244" s="120"/>
      <c r="C244" s="120"/>
      <c r="D244" s="120"/>
      <c r="E244" s="120"/>
      <c r="F244" s="120"/>
      <c r="G244" s="120"/>
      <c r="H244" s="120"/>
      <c r="I244" s="120"/>
      <c r="J244" s="120"/>
      <c r="K244" s="120"/>
    </row>
    <row r="245" spans="1:11" ht="26.25" customHeight="1">
      <c r="A245" s="120" t="s">
        <v>35</v>
      </c>
      <c r="B245" s="120"/>
      <c r="C245" s="120"/>
      <c r="D245" s="120"/>
      <c r="E245" s="120"/>
      <c r="F245" s="120"/>
      <c r="G245" s="120"/>
      <c r="H245" s="120"/>
      <c r="I245" s="120"/>
      <c r="J245" s="120"/>
      <c r="K245" s="120"/>
    </row>
    <row r="246" spans="1:11" ht="26.25" customHeight="1">
      <c r="A246" s="120" t="s">
        <v>386</v>
      </c>
      <c r="B246" s="120"/>
      <c r="C246" s="120"/>
      <c r="D246" s="120"/>
      <c r="E246" s="120"/>
      <c r="F246" s="120"/>
      <c r="G246" s="120"/>
      <c r="H246" s="120"/>
      <c r="I246" s="120"/>
      <c r="J246" s="120"/>
      <c r="K246" s="120"/>
    </row>
    <row r="247" spans="1:11" ht="26.25" customHeight="1">
      <c r="A247" s="120" t="s">
        <v>299</v>
      </c>
      <c r="B247" s="120"/>
      <c r="C247" s="120"/>
      <c r="D247" s="120"/>
      <c r="E247" s="120"/>
      <c r="F247" s="120"/>
      <c r="G247" s="120"/>
      <c r="H247" s="120"/>
      <c r="I247" s="120"/>
      <c r="J247" s="120"/>
      <c r="K247" s="120"/>
    </row>
    <row r="248" spans="1:11" ht="26.25" customHeight="1">
      <c r="A248" s="56"/>
      <c r="B248" s="56"/>
      <c r="C248" s="56"/>
      <c r="D248" s="56"/>
      <c r="E248" s="56"/>
      <c r="F248" s="56"/>
      <c r="G248" s="56"/>
      <c r="H248" s="56"/>
      <c r="I248" s="56"/>
      <c r="J248" s="56"/>
      <c r="K248" s="56"/>
    </row>
    <row r="249" spans="1:11" ht="26.25" customHeight="1">
      <c r="A249" s="49"/>
      <c r="B249" s="49"/>
      <c r="C249" s="49"/>
      <c r="D249" s="49"/>
      <c r="F249" s="86"/>
      <c r="G249" s="88" t="s">
        <v>197</v>
      </c>
      <c r="H249" s="49"/>
      <c r="I249" s="121" t="s">
        <v>196</v>
      </c>
      <c r="J249" s="121"/>
      <c r="K249" s="121"/>
    </row>
    <row r="250" spans="1:11" ht="26.25" customHeight="1">
      <c r="A250" s="49"/>
      <c r="B250" s="49"/>
      <c r="C250" s="49"/>
      <c r="D250" s="56"/>
      <c r="F250" s="22"/>
      <c r="G250" s="82" t="s">
        <v>533</v>
      </c>
      <c r="H250" s="49"/>
      <c r="I250" s="82"/>
      <c r="J250" s="84" t="s">
        <v>532</v>
      </c>
      <c r="K250" s="82"/>
    </row>
    <row r="251" spans="1:10" s="12" customFormat="1" ht="26.25" customHeight="1">
      <c r="A251" s="49" t="s">
        <v>385</v>
      </c>
      <c r="B251" s="50"/>
      <c r="C251" s="50"/>
      <c r="D251" s="49"/>
      <c r="E251" s="49"/>
      <c r="F251" s="49"/>
      <c r="G251" s="49"/>
      <c r="H251" s="49"/>
      <c r="I251" s="49"/>
      <c r="J251" s="49"/>
    </row>
    <row r="252" spans="1:11" s="12" customFormat="1" ht="26.25" customHeight="1">
      <c r="A252" s="49"/>
      <c r="B252" s="50" t="s">
        <v>505</v>
      </c>
      <c r="C252" s="50"/>
      <c r="D252" s="49"/>
      <c r="E252" s="49"/>
      <c r="F252" s="49"/>
      <c r="G252" s="49">
        <v>85271026.13</v>
      </c>
      <c r="H252" s="49"/>
      <c r="I252" s="49">
        <v>35954352.36</v>
      </c>
      <c r="J252" s="49">
        <v>16631083.24</v>
      </c>
      <c r="K252" s="12">
        <v>27523084.74</v>
      </c>
    </row>
    <row r="253" spans="1:11" s="12" customFormat="1" ht="26.25" customHeight="1">
      <c r="A253" s="49"/>
      <c r="B253" s="50" t="s">
        <v>506</v>
      </c>
      <c r="C253" s="50"/>
      <c r="D253" s="49"/>
      <c r="E253" s="49"/>
      <c r="F253" s="49"/>
      <c r="G253" s="49">
        <v>18620866.86</v>
      </c>
      <c r="H253" s="49"/>
      <c r="I253" s="49">
        <v>3541989.08</v>
      </c>
      <c r="J253" s="49">
        <v>1193118.65</v>
      </c>
      <c r="K253" s="12">
        <v>9168488.17</v>
      </c>
    </row>
    <row r="254" spans="1:11" s="12" customFormat="1" ht="26.25" customHeight="1">
      <c r="A254" s="49"/>
      <c r="B254" s="50" t="s">
        <v>520</v>
      </c>
      <c r="C254" s="50"/>
      <c r="D254" s="49"/>
      <c r="E254" s="49"/>
      <c r="F254" s="49"/>
      <c r="G254" s="49">
        <v>15245257.72</v>
      </c>
      <c r="H254" s="49"/>
      <c r="I254" s="49">
        <v>6347477.97</v>
      </c>
      <c r="J254" s="49"/>
      <c r="K254" s="12">
        <v>639269.77</v>
      </c>
    </row>
    <row r="255" spans="1:11" s="12" customFormat="1" ht="26.25" customHeight="1">
      <c r="A255" s="49"/>
      <c r="B255" s="50" t="s">
        <v>507</v>
      </c>
      <c r="C255" s="50"/>
      <c r="D255" s="49"/>
      <c r="E255" s="49"/>
      <c r="F255" s="49"/>
      <c r="G255" s="49">
        <v>4170092.9</v>
      </c>
      <c r="H255" s="49"/>
      <c r="I255" s="49">
        <v>2211138.26</v>
      </c>
      <c r="J255" s="49">
        <v>-765400.88</v>
      </c>
      <c r="K255" s="12">
        <v>-846612.63</v>
      </c>
    </row>
    <row r="256" spans="1:11" s="12" customFormat="1" ht="26.25" customHeight="1">
      <c r="A256" s="49"/>
      <c r="B256" s="50" t="s">
        <v>521</v>
      </c>
      <c r="C256" s="50"/>
      <c r="D256" s="49"/>
      <c r="E256" s="49"/>
      <c r="F256" s="49"/>
      <c r="G256" s="76">
        <v>5163661.08</v>
      </c>
      <c r="H256" s="49"/>
      <c r="I256" s="76">
        <v>1971727.8</v>
      </c>
      <c r="J256" s="49"/>
      <c r="K256" s="103">
        <v>1122044.53</v>
      </c>
    </row>
    <row r="257" spans="1:10" s="12" customFormat="1" ht="26.25" customHeight="1">
      <c r="A257" s="49" t="s">
        <v>508</v>
      </c>
      <c r="B257" s="50"/>
      <c r="C257" s="50"/>
      <c r="D257" s="49"/>
      <c r="E257" s="49"/>
      <c r="F257" s="49"/>
      <c r="H257" s="49"/>
      <c r="I257" s="49"/>
      <c r="J257" s="51">
        <f>SUM(J218:J255)</f>
        <v>-29482722.310000006</v>
      </c>
    </row>
    <row r="258" spans="1:11" s="12" customFormat="1" ht="26.25" customHeight="1">
      <c r="A258" s="49" t="s">
        <v>522</v>
      </c>
      <c r="B258" s="50"/>
      <c r="C258" s="50"/>
      <c r="D258" s="49"/>
      <c r="E258" s="49"/>
      <c r="F258" s="49"/>
      <c r="G258" s="49">
        <f>SUM(G218:G256)</f>
        <v>56695041.91999992</v>
      </c>
      <c r="H258" s="49"/>
      <c r="I258" s="49">
        <f>SUM(I218:I256)</f>
        <v>10632652.49000007</v>
      </c>
      <c r="J258" s="51"/>
      <c r="K258" s="49">
        <f>SUM(K218:K256)</f>
        <v>-5294887.480000056</v>
      </c>
    </row>
    <row r="259" spans="1:11" s="12" customFormat="1" ht="26.25" customHeight="1">
      <c r="A259" s="49" t="s">
        <v>523</v>
      </c>
      <c r="B259" s="50"/>
      <c r="C259" s="50"/>
      <c r="D259" s="49"/>
      <c r="E259" s="49"/>
      <c r="F259" s="49"/>
      <c r="G259" s="49">
        <v>0</v>
      </c>
      <c r="H259" s="49"/>
      <c r="I259" s="49">
        <v>0</v>
      </c>
      <c r="J259" s="51"/>
      <c r="K259" s="12">
        <v>620770.51</v>
      </c>
    </row>
    <row r="260" spans="1:11" s="12" customFormat="1" ht="26.25" customHeight="1">
      <c r="A260" s="49" t="s">
        <v>508</v>
      </c>
      <c r="B260" s="50"/>
      <c r="C260" s="50"/>
      <c r="D260" s="49"/>
      <c r="E260" s="49"/>
      <c r="F260" s="49"/>
      <c r="G260" s="106">
        <f>SUM(G258:G259)</f>
        <v>56695041.91999992</v>
      </c>
      <c r="H260" s="49"/>
      <c r="I260" s="106">
        <f>SUM(I258:I259)</f>
        <v>10632652.49000007</v>
      </c>
      <c r="J260" s="51"/>
      <c r="K260" s="106">
        <f>SUM(K258:K259)</f>
        <v>-4674116.970000057</v>
      </c>
    </row>
    <row r="261" spans="1:10" s="12" customFormat="1" ht="26.25" customHeight="1">
      <c r="A261" s="49" t="s">
        <v>509</v>
      </c>
      <c r="B261" s="50"/>
      <c r="C261" s="50"/>
      <c r="D261" s="49"/>
      <c r="E261" s="49"/>
      <c r="F261" s="49"/>
      <c r="G261" s="49"/>
      <c r="H261" s="49"/>
      <c r="I261" s="49"/>
      <c r="J261" s="49"/>
    </row>
    <row r="262" spans="1:11" s="12" customFormat="1" ht="26.25" customHeight="1">
      <c r="A262" s="49"/>
      <c r="B262" s="50" t="s">
        <v>524</v>
      </c>
      <c r="C262" s="50"/>
      <c r="D262" s="49"/>
      <c r="E262" s="49"/>
      <c r="F262" s="49"/>
      <c r="G262" s="49">
        <v>-20458993.01</v>
      </c>
      <c r="H262" s="49"/>
      <c r="I262" s="49">
        <v>-10615258.87</v>
      </c>
      <c r="J262" s="49">
        <v>-2033927.09</v>
      </c>
      <c r="K262" s="12">
        <v>-1515465.03</v>
      </c>
    </row>
    <row r="263" spans="1:11" s="12" customFormat="1" ht="26.25" customHeight="1">
      <c r="A263" s="49"/>
      <c r="B263" s="50" t="s">
        <v>525</v>
      </c>
      <c r="C263" s="50"/>
      <c r="D263" s="49"/>
      <c r="E263" s="49"/>
      <c r="F263" s="49"/>
      <c r="G263" s="49">
        <v>1235751.19</v>
      </c>
      <c r="H263" s="49"/>
      <c r="I263" s="49">
        <v>1090891.38</v>
      </c>
      <c r="J263" s="49">
        <v>-58401817.38</v>
      </c>
      <c r="K263" s="12">
        <v>2568454.96</v>
      </c>
    </row>
    <row r="264" spans="1:11" s="12" customFormat="1" ht="26.25" customHeight="1">
      <c r="A264" s="49" t="s">
        <v>510</v>
      </c>
      <c r="B264" s="50"/>
      <c r="C264" s="50"/>
      <c r="D264" s="49"/>
      <c r="E264" s="49"/>
      <c r="F264" s="49"/>
      <c r="G264" s="106">
        <f>SUM(G262:G263)</f>
        <v>-19223241.82</v>
      </c>
      <c r="H264" s="49"/>
      <c r="I264" s="106">
        <f>SUM(I262:I263)</f>
        <v>-9524367.489999998</v>
      </c>
      <c r="J264" s="51">
        <f>SUM(J262:J263)</f>
        <v>-60435744.470000006</v>
      </c>
      <c r="K264" s="106">
        <f>SUM(K262:K263)</f>
        <v>1052989.93</v>
      </c>
    </row>
    <row r="265" spans="1:11" s="12" customFormat="1" ht="26.25" customHeight="1">
      <c r="A265" s="49"/>
      <c r="B265" s="50"/>
      <c r="C265" s="50"/>
      <c r="D265" s="49"/>
      <c r="E265" s="49"/>
      <c r="F265" s="49"/>
      <c r="G265" s="51"/>
      <c r="H265" s="49"/>
      <c r="I265" s="51"/>
      <c r="J265" s="51"/>
      <c r="K265" s="51"/>
    </row>
    <row r="266" spans="1:11" s="12" customFormat="1" ht="26.25" customHeight="1">
      <c r="A266" s="49"/>
      <c r="B266" s="50"/>
      <c r="C266" s="50"/>
      <c r="D266" s="49"/>
      <c r="E266" s="49"/>
      <c r="F266" s="49"/>
      <c r="G266" s="51"/>
      <c r="H266" s="49"/>
      <c r="I266" s="51"/>
      <c r="J266" s="51"/>
      <c r="K266" s="51"/>
    </row>
    <row r="267" spans="1:11" s="12" customFormat="1" ht="26.25" customHeight="1">
      <c r="A267" s="49"/>
      <c r="B267" s="50"/>
      <c r="C267" s="50"/>
      <c r="D267" s="49"/>
      <c r="E267" s="49"/>
      <c r="F267" s="49"/>
      <c r="G267" s="51"/>
      <c r="H267" s="49"/>
      <c r="I267" s="51"/>
      <c r="J267" s="51"/>
      <c r="K267" s="51"/>
    </row>
    <row r="268" spans="1:10" s="12" customFormat="1" ht="26.25" customHeight="1">
      <c r="A268" s="49"/>
      <c r="B268" s="50"/>
      <c r="C268" s="65" t="s">
        <v>513</v>
      </c>
      <c r="D268" s="49"/>
      <c r="E268" s="49"/>
      <c r="F268" s="49"/>
      <c r="G268" s="49"/>
      <c r="H268" s="49"/>
      <c r="I268" s="49"/>
      <c r="J268" s="49"/>
    </row>
    <row r="269" spans="1:10" s="12" customFormat="1" ht="26.25" customHeight="1">
      <c r="A269" s="49"/>
      <c r="B269" s="50"/>
      <c r="C269" s="50" t="s">
        <v>515</v>
      </c>
      <c r="D269" s="49"/>
      <c r="E269" s="49"/>
      <c r="F269" s="49"/>
      <c r="G269" s="49"/>
      <c r="H269" s="49"/>
      <c r="I269" s="49"/>
      <c r="J269" s="49"/>
    </row>
    <row r="270" spans="1:10" s="12" customFormat="1" ht="26.25" customHeight="1">
      <c r="A270" s="49"/>
      <c r="B270" s="50"/>
      <c r="C270" s="50"/>
      <c r="D270" s="49"/>
      <c r="E270" s="49"/>
      <c r="F270" s="49"/>
      <c r="G270" s="49"/>
      <c r="H270" s="49"/>
      <c r="I270" s="49"/>
      <c r="J270" s="49"/>
    </row>
    <row r="271" spans="1:11" s="12" customFormat="1" ht="24" customHeight="1">
      <c r="A271" s="122" t="s">
        <v>136</v>
      </c>
      <c r="B271" s="122"/>
      <c r="C271" s="122"/>
      <c r="D271" s="122"/>
      <c r="E271" s="122"/>
      <c r="F271" s="122"/>
      <c r="G271" s="122"/>
      <c r="H271" s="122"/>
      <c r="I271" s="122"/>
      <c r="J271" s="122"/>
      <c r="K271" s="122"/>
    </row>
    <row r="272" spans="1:10" s="12" customFormat="1" ht="24" customHeight="1">
      <c r="A272" s="49"/>
      <c r="B272" s="50"/>
      <c r="C272" s="50"/>
      <c r="D272" s="49"/>
      <c r="E272" s="49"/>
      <c r="F272" s="49"/>
      <c r="G272" s="49"/>
      <c r="H272" s="49"/>
      <c r="I272" s="49"/>
      <c r="J272" s="49"/>
    </row>
    <row r="273" spans="1:11" ht="24" customHeight="1">
      <c r="A273" s="120" t="s">
        <v>251</v>
      </c>
      <c r="B273" s="120"/>
      <c r="C273" s="120"/>
      <c r="D273" s="120"/>
      <c r="E273" s="120"/>
      <c r="F273" s="120"/>
      <c r="G273" s="120"/>
      <c r="H273" s="120"/>
      <c r="I273" s="120"/>
      <c r="J273" s="120"/>
      <c r="K273" s="120"/>
    </row>
    <row r="274" spans="1:11" ht="24" customHeight="1">
      <c r="A274" s="120" t="s">
        <v>35</v>
      </c>
      <c r="B274" s="120"/>
      <c r="C274" s="120"/>
      <c r="D274" s="120"/>
      <c r="E274" s="120"/>
      <c r="F274" s="120"/>
      <c r="G274" s="120"/>
      <c r="H274" s="120"/>
      <c r="I274" s="120"/>
      <c r="J274" s="120"/>
      <c r="K274" s="120"/>
    </row>
    <row r="275" spans="1:11" ht="24" customHeight="1">
      <c r="A275" s="120" t="s">
        <v>386</v>
      </c>
      <c r="B275" s="120"/>
      <c r="C275" s="120"/>
      <c r="D275" s="120"/>
      <c r="E275" s="120"/>
      <c r="F275" s="120"/>
      <c r="G275" s="120"/>
      <c r="H275" s="120"/>
      <c r="I275" s="120"/>
      <c r="J275" s="120"/>
      <c r="K275" s="120"/>
    </row>
    <row r="276" spans="1:11" ht="24" customHeight="1">
      <c r="A276" s="120" t="s">
        <v>299</v>
      </c>
      <c r="B276" s="120"/>
      <c r="C276" s="120"/>
      <c r="D276" s="120"/>
      <c r="E276" s="120"/>
      <c r="F276" s="120"/>
      <c r="G276" s="120"/>
      <c r="H276" s="120"/>
      <c r="I276" s="120"/>
      <c r="J276" s="120"/>
      <c r="K276" s="120"/>
    </row>
    <row r="277" spans="1:11" ht="24" customHeight="1">
      <c r="A277" s="56"/>
      <c r="B277" s="56"/>
      <c r="C277" s="56"/>
      <c r="D277" s="56"/>
      <c r="E277" s="56"/>
      <c r="F277" s="56"/>
      <c r="G277" s="56"/>
      <c r="H277" s="56"/>
      <c r="I277" s="56"/>
      <c r="J277" s="56"/>
      <c r="K277" s="56"/>
    </row>
    <row r="278" spans="1:11" ht="24" customHeight="1">
      <c r="A278" s="49"/>
      <c r="B278" s="49"/>
      <c r="C278" s="49"/>
      <c r="D278" s="49"/>
      <c r="F278" s="86"/>
      <c r="G278" s="88" t="s">
        <v>197</v>
      </c>
      <c r="H278" s="49"/>
      <c r="I278" s="121" t="s">
        <v>196</v>
      </c>
      <c r="J278" s="121"/>
      <c r="K278" s="121"/>
    </row>
    <row r="279" spans="1:11" ht="24" customHeight="1">
      <c r="A279" s="49"/>
      <c r="B279" s="49"/>
      <c r="C279" s="49"/>
      <c r="D279" s="56"/>
      <c r="F279" s="22"/>
      <c r="G279" s="82" t="s">
        <v>533</v>
      </c>
      <c r="H279" s="49"/>
      <c r="I279" s="82"/>
      <c r="J279" s="84" t="s">
        <v>532</v>
      </c>
      <c r="K279" s="82"/>
    </row>
    <row r="280" spans="1:10" s="12" customFormat="1" ht="24" customHeight="1">
      <c r="A280" s="49" t="s">
        <v>511</v>
      </c>
      <c r="B280" s="50"/>
      <c r="C280" s="50"/>
      <c r="D280" s="49"/>
      <c r="E280" s="49"/>
      <c r="F280" s="49"/>
      <c r="G280" s="49"/>
      <c r="H280" s="49"/>
      <c r="I280" s="49"/>
      <c r="J280" s="49"/>
    </row>
    <row r="281" spans="1:10" s="12" customFormat="1" ht="24" customHeight="1">
      <c r="A281" s="49"/>
      <c r="B281" s="50" t="s">
        <v>526</v>
      </c>
      <c r="C281" s="50"/>
      <c r="D281" s="49"/>
      <c r="E281" s="49"/>
      <c r="F281" s="49"/>
      <c r="G281" s="49"/>
      <c r="H281" s="49"/>
      <c r="I281" s="49"/>
      <c r="J281" s="49">
        <v>18432959.03</v>
      </c>
    </row>
    <row r="282" spans="1:11" s="12" customFormat="1" ht="24" customHeight="1">
      <c r="A282" s="49"/>
      <c r="B282" s="50" t="s">
        <v>527</v>
      </c>
      <c r="C282" s="50"/>
      <c r="D282" s="49"/>
      <c r="E282" s="49"/>
      <c r="F282" s="49"/>
      <c r="G282" s="49">
        <v>97712782.9</v>
      </c>
      <c r="H282" s="49"/>
      <c r="I282" s="49">
        <v>68444689.09</v>
      </c>
      <c r="J282" s="49"/>
      <c r="K282" s="12">
        <v>8821294.49</v>
      </c>
    </row>
    <row r="283" spans="1:11" s="12" customFormat="1" ht="24" customHeight="1">
      <c r="A283" s="49"/>
      <c r="B283" s="50" t="s">
        <v>404</v>
      </c>
      <c r="C283" s="50"/>
      <c r="D283" s="49"/>
      <c r="E283" s="49"/>
      <c r="F283" s="49"/>
      <c r="G283" s="49">
        <v>-38000000</v>
      </c>
      <c r="H283" s="49"/>
      <c r="I283" s="49">
        <v>-38000000</v>
      </c>
      <c r="J283" s="49">
        <v>-13600000</v>
      </c>
      <c r="K283" s="12">
        <v>8000000</v>
      </c>
    </row>
    <row r="284" spans="1:11" s="12" customFormat="1" ht="24" customHeight="1">
      <c r="A284" s="49"/>
      <c r="B284" s="50" t="s">
        <v>528</v>
      </c>
      <c r="C284" s="50"/>
      <c r="D284" s="49"/>
      <c r="E284" s="49"/>
      <c r="F284" s="49"/>
      <c r="G284" s="49">
        <v>-69000000</v>
      </c>
      <c r="H284" s="49"/>
      <c r="I284" s="49">
        <v>-15000000</v>
      </c>
      <c r="J284" s="49">
        <v>12230712.59</v>
      </c>
      <c r="K284" s="12">
        <v>0</v>
      </c>
    </row>
    <row r="285" spans="1:11" s="12" customFormat="1" ht="24" customHeight="1">
      <c r="A285" s="49"/>
      <c r="B285" s="50" t="s">
        <v>140</v>
      </c>
      <c r="C285" s="50"/>
      <c r="D285" s="49"/>
      <c r="E285" s="49"/>
      <c r="F285" s="49"/>
      <c r="G285" s="49">
        <v>-772395.7</v>
      </c>
      <c r="H285" s="49"/>
      <c r="I285" s="49">
        <v>0</v>
      </c>
      <c r="J285" s="49">
        <v>-25000000</v>
      </c>
      <c r="K285" s="12">
        <v>-21475148.03</v>
      </c>
    </row>
    <row r="286" spans="1:11" s="12" customFormat="1" ht="24" customHeight="1">
      <c r="A286" s="49"/>
      <c r="B286" s="50" t="s">
        <v>529</v>
      </c>
      <c r="C286" s="50"/>
      <c r="D286" s="49"/>
      <c r="E286" s="49"/>
      <c r="F286" s="49"/>
      <c r="G286" s="49">
        <v>-3428349.37</v>
      </c>
      <c r="H286" s="49"/>
      <c r="I286" s="49">
        <v>-2400000</v>
      </c>
      <c r="J286" s="49"/>
      <c r="K286" s="12">
        <v>-7844040.13</v>
      </c>
    </row>
    <row r="287" spans="1:11" s="12" customFormat="1" ht="24" customHeight="1">
      <c r="A287" s="49"/>
      <c r="B287" s="50" t="s">
        <v>162</v>
      </c>
      <c r="C287" s="50"/>
      <c r="D287" s="49"/>
      <c r="E287" s="49"/>
      <c r="F287" s="49"/>
      <c r="G287" s="49">
        <v>-19653804.27</v>
      </c>
      <c r="H287" s="49"/>
      <c r="I287" s="49">
        <v>-10588927.76</v>
      </c>
      <c r="J287" s="49"/>
      <c r="K287" s="12">
        <v>0</v>
      </c>
    </row>
    <row r="288" spans="1:11" s="12" customFormat="1" ht="24" customHeight="1">
      <c r="A288" s="49" t="s">
        <v>512</v>
      </c>
      <c r="B288" s="50"/>
      <c r="C288" s="50"/>
      <c r="D288" s="49"/>
      <c r="E288" s="49"/>
      <c r="F288" s="49"/>
      <c r="G288" s="106">
        <f>SUM(G282:G287)</f>
        <v>-33141766.439999994</v>
      </c>
      <c r="H288" s="49"/>
      <c r="I288" s="106">
        <f>SUM(I282:I287)</f>
        <v>2455761.330000004</v>
      </c>
      <c r="J288" s="51">
        <f>SUM(J281:J287)</f>
        <v>-7936328.379999999</v>
      </c>
      <c r="K288" s="106">
        <f>SUM(K282:K287)</f>
        <v>-12497893.669999998</v>
      </c>
    </row>
    <row r="289" spans="1:11" s="12" customFormat="1" ht="24" customHeight="1">
      <c r="A289" s="49" t="s">
        <v>405</v>
      </c>
      <c r="B289" s="50"/>
      <c r="C289" s="50"/>
      <c r="D289" s="49"/>
      <c r="E289" s="49"/>
      <c r="F289" s="49"/>
      <c r="G289" s="49">
        <f>+G260+G264+G288</f>
        <v>4330033.659999926</v>
      </c>
      <c r="H289" s="49"/>
      <c r="I289" s="49">
        <f>+I260+I264+I288</f>
        <v>3564046.3300000746</v>
      </c>
      <c r="J289" s="49">
        <f>+J257+J264+J288</f>
        <v>-97854795.16000001</v>
      </c>
      <c r="K289" s="49">
        <f>+K260+K264+K288</f>
        <v>-16119020.710000055</v>
      </c>
    </row>
    <row r="290" spans="1:11" s="12" customFormat="1" ht="24" customHeight="1">
      <c r="A290" s="49" t="s">
        <v>530</v>
      </c>
      <c r="B290" s="50"/>
      <c r="C290" s="50"/>
      <c r="D290" s="49"/>
      <c r="E290" s="49"/>
      <c r="F290" s="49"/>
      <c r="G290" s="49">
        <v>35548836.16</v>
      </c>
      <c r="H290" s="49"/>
      <c r="I290" s="49">
        <v>16030131.82</v>
      </c>
      <c r="J290" s="49">
        <v>4833549.49</v>
      </c>
      <c r="K290" s="12">
        <v>32149152.53</v>
      </c>
    </row>
    <row r="291" spans="1:11" s="12" customFormat="1" ht="24" customHeight="1" thickBot="1">
      <c r="A291" s="49" t="s">
        <v>531</v>
      </c>
      <c r="B291" s="50"/>
      <c r="C291" s="50"/>
      <c r="D291" s="49"/>
      <c r="E291" s="49"/>
      <c r="F291" s="49"/>
      <c r="G291" s="53">
        <f>SUM(G289:G290)</f>
        <v>39878869.81999992</v>
      </c>
      <c r="H291" s="49"/>
      <c r="I291" s="53">
        <f>SUM(I289:I290)</f>
        <v>19594178.150000073</v>
      </c>
      <c r="J291" s="51">
        <f>SUM(J289:J290)</f>
        <v>-93021245.67000002</v>
      </c>
      <c r="K291" s="53">
        <f>SUM(K289:K290)</f>
        <v>16030131.819999946</v>
      </c>
    </row>
    <row r="292" spans="1:10" s="12" customFormat="1" ht="24" customHeight="1" thickTop="1">
      <c r="A292" s="49"/>
      <c r="B292" s="50"/>
      <c r="C292" s="50"/>
      <c r="D292" s="49"/>
      <c r="E292" s="49"/>
      <c r="F292" s="49"/>
      <c r="G292" s="49"/>
      <c r="H292" s="49"/>
      <c r="I292" s="49"/>
      <c r="J292" s="51"/>
    </row>
    <row r="293" spans="1:10" s="12" customFormat="1" ht="24" customHeight="1">
      <c r="A293" s="50" t="s">
        <v>451</v>
      </c>
      <c r="B293" s="50"/>
      <c r="C293" s="50"/>
      <c r="D293" s="49"/>
      <c r="E293" s="49"/>
      <c r="F293" s="49"/>
      <c r="G293" s="49"/>
      <c r="H293" s="49"/>
      <c r="I293" s="49"/>
      <c r="J293" s="49"/>
    </row>
    <row r="294" spans="1:10" s="12" customFormat="1" ht="24" customHeight="1">
      <c r="A294" s="50" t="s">
        <v>387</v>
      </c>
      <c r="C294" s="50"/>
      <c r="D294" s="49"/>
      <c r="E294" s="49"/>
      <c r="F294" s="49"/>
      <c r="G294" s="49"/>
      <c r="H294" s="49"/>
      <c r="I294" s="49"/>
      <c r="J294" s="49"/>
    </row>
    <row r="295" spans="1:11" s="12" customFormat="1" ht="24" customHeight="1">
      <c r="A295" s="50"/>
      <c r="B295" s="50" t="s">
        <v>388</v>
      </c>
      <c r="C295" s="50"/>
      <c r="D295" s="49"/>
      <c r="E295" s="49"/>
      <c r="F295" s="49"/>
      <c r="G295" s="49">
        <v>17067066.75</v>
      </c>
      <c r="H295" s="49"/>
      <c r="I295" s="49">
        <v>8851262.68</v>
      </c>
      <c r="J295" s="49"/>
      <c r="K295" s="12">
        <v>7711627.47</v>
      </c>
    </row>
    <row r="296" spans="1:11" s="12" customFormat="1" ht="24" customHeight="1">
      <c r="A296" s="50"/>
      <c r="B296" s="50" t="s">
        <v>389</v>
      </c>
      <c r="C296" s="50"/>
      <c r="D296" s="49"/>
      <c r="E296" s="49"/>
      <c r="F296" s="49"/>
      <c r="G296" s="49">
        <v>312373.55</v>
      </c>
      <c r="H296" s="49"/>
      <c r="I296" s="49">
        <v>137238.41</v>
      </c>
      <c r="J296" s="49"/>
      <c r="K296" s="12">
        <v>105118.42</v>
      </c>
    </row>
    <row r="297" spans="1:10" s="12" customFormat="1" ht="24" customHeight="1">
      <c r="A297" s="50"/>
      <c r="B297" s="50"/>
      <c r="C297" s="50"/>
      <c r="D297" s="49"/>
      <c r="E297" s="49"/>
      <c r="F297" s="49"/>
      <c r="G297" s="49"/>
      <c r="H297" s="49"/>
      <c r="I297" s="49"/>
      <c r="J297" s="49"/>
    </row>
    <row r="298" spans="1:10" s="12" customFormat="1" ht="24" customHeight="1">
      <c r="A298" s="50" t="s">
        <v>124</v>
      </c>
      <c r="B298" s="50"/>
      <c r="C298" s="50"/>
      <c r="D298" s="49"/>
      <c r="E298" s="49"/>
      <c r="F298" s="49"/>
      <c r="G298" s="49"/>
      <c r="H298" s="49"/>
      <c r="I298" s="49"/>
      <c r="J298" s="49"/>
    </row>
    <row r="299" spans="1:10" s="12" customFormat="1" ht="24" customHeight="1">
      <c r="A299" s="50"/>
      <c r="B299" s="50"/>
      <c r="C299" s="50"/>
      <c r="D299" s="49"/>
      <c r="E299" s="49"/>
      <c r="F299" s="49"/>
      <c r="G299" s="49"/>
      <c r="H299" s="49"/>
      <c r="I299" s="49"/>
      <c r="J299" s="49"/>
    </row>
    <row r="300" spans="1:10" s="12" customFormat="1" ht="24" customHeight="1">
      <c r="A300" s="50"/>
      <c r="B300" s="50"/>
      <c r="C300" s="50"/>
      <c r="D300" s="49"/>
      <c r="E300" s="49"/>
      <c r="F300" s="49"/>
      <c r="G300" s="49"/>
      <c r="H300" s="49"/>
      <c r="I300" s="49"/>
      <c r="J300" s="49"/>
    </row>
    <row r="301" spans="1:10" s="12" customFormat="1" ht="24" customHeight="1">
      <c r="A301" s="65"/>
      <c r="B301" s="49"/>
      <c r="C301" s="65" t="s">
        <v>513</v>
      </c>
      <c r="D301" s="49"/>
      <c r="E301" s="49"/>
      <c r="F301" s="49"/>
      <c r="G301" s="49"/>
      <c r="H301" s="49"/>
      <c r="I301" s="49"/>
      <c r="J301" s="49"/>
    </row>
    <row r="302" spans="1:10" s="12" customFormat="1" ht="24" customHeight="1">
      <c r="A302" s="49"/>
      <c r="B302" s="50" t="s">
        <v>514</v>
      </c>
      <c r="C302" s="50" t="s">
        <v>515</v>
      </c>
      <c r="D302" s="49"/>
      <c r="E302" s="49"/>
      <c r="F302" s="49"/>
      <c r="G302" s="49"/>
      <c r="H302" s="49"/>
      <c r="I302" s="49"/>
      <c r="J302" s="49"/>
    </row>
  </sheetData>
  <mergeCells count="49">
    <mergeCell ref="A276:K276"/>
    <mergeCell ref="I278:K278"/>
    <mergeCell ref="A271:K271"/>
    <mergeCell ref="A273:K273"/>
    <mergeCell ref="A274:K274"/>
    <mergeCell ref="A275:K275"/>
    <mergeCell ref="B8:H8"/>
    <mergeCell ref="A50:K50"/>
    <mergeCell ref="A52:K52"/>
    <mergeCell ref="A53:K53"/>
    <mergeCell ref="B10:H10"/>
    <mergeCell ref="B11:H11"/>
    <mergeCell ref="A16:K16"/>
    <mergeCell ref="A51:K51"/>
    <mergeCell ref="I55:K55"/>
    <mergeCell ref="I89:K89"/>
    <mergeCell ref="A153:K153"/>
    <mergeCell ref="A154:K154"/>
    <mergeCell ref="A151:K151"/>
    <mergeCell ref="A87:K87"/>
    <mergeCell ref="A120:K120"/>
    <mergeCell ref="A56:C56"/>
    <mergeCell ref="E55:G55"/>
    <mergeCell ref="A90:C90"/>
    <mergeCell ref="A184:K184"/>
    <mergeCell ref="E89:G89"/>
    <mergeCell ref="E122:G122"/>
    <mergeCell ref="I122:K122"/>
    <mergeCell ref="A123:C123"/>
    <mergeCell ref="I249:K249"/>
    <mergeCell ref="E156:G156"/>
    <mergeCell ref="I156:K156"/>
    <mergeCell ref="A244:K244"/>
    <mergeCell ref="A245:K245"/>
    <mergeCell ref="A246:K246"/>
    <mergeCell ref="A247:K247"/>
    <mergeCell ref="A210:K210"/>
    <mergeCell ref="A211:K211"/>
    <mergeCell ref="A212:K212"/>
    <mergeCell ref="A213:K213"/>
    <mergeCell ref="I215:K215"/>
    <mergeCell ref="A242:K242"/>
    <mergeCell ref="A152:K152"/>
    <mergeCell ref="A179:K179"/>
    <mergeCell ref="E186:G186"/>
    <mergeCell ref="I186:K186"/>
    <mergeCell ref="A181:K181"/>
    <mergeCell ref="A182:K182"/>
    <mergeCell ref="A183:K183"/>
  </mergeCells>
  <printOptions/>
  <pageMargins left="0.45" right="0.19" top="0.48" bottom="0.32" header="0.24" footer="0.23"/>
  <pageSetup horizontalDpi="180" verticalDpi="180" orientation="portrait" paperSize="9" r:id="rId1"/>
  <rowBreaks count="5" manualBreakCount="5">
    <brk id="14" max="255" man="1"/>
    <brk id="49" max="255" man="1"/>
    <brk id="150" max="255" man="1"/>
    <brk id="209" max="255" man="1"/>
    <brk id="27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zoomScale="90" zoomScaleNormal="90" workbookViewId="0" topLeftCell="A1">
      <selection activeCell="D36" sqref="D36"/>
    </sheetView>
  </sheetViews>
  <sheetFormatPr defaultColWidth="9.140625" defaultRowHeight="23.25"/>
  <cols>
    <col min="1" max="2" width="9.140625" style="12" customWidth="1"/>
    <col min="3" max="3" width="8.00390625" style="12" customWidth="1"/>
    <col min="4" max="4" width="1.7109375" style="12" customWidth="1"/>
    <col min="5" max="5" width="15.7109375" style="12" bestFit="1" customWidth="1"/>
    <col min="6" max="6" width="0.85546875" style="12" customWidth="1"/>
    <col min="7" max="7" width="14.28125" style="12" customWidth="1"/>
    <col min="8" max="8" width="0.85546875" style="12" customWidth="1"/>
    <col min="9" max="9" width="14.7109375" style="12" bestFit="1" customWidth="1"/>
    <col min="10" max="10" width="0.9921875" style="12" customWidth="1"/>
    <col min="11" max="11" width="14.7109375" style="12" bestFit="1" customWidth="1"/>
    <col min="12" max="12" width="0.85546875" style="12" customWidth="1"/>
    <col min="13" max="13" width="14.00390625" style="12" bestFit="1" customWidth="1"/>
    <col min="14" max="14" width="2.28125" style="12" customWidth="1"/>
    <col min="15" max="16384" width="9.140625" style="12" customWidth="1"/>
  </cols>
  <sheetData>
    <row r="1" spans="1:13" s="15" customFormat="1" ht="26.25" customHeight="1">
      <c r="A1" s="120" t="s">
        <v>251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 s="15" customFormat="1" ht="26.25" customHeight="1">
      <c r="A2" s="120" t="s">
        <v>35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1:13" s="15" customFormat="1" ht="26.25" customHeight="1">
      <c r="A3" s="120" t="s">
        <v>481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</row>
    <row r="4" spans="1:13" s="15" customFormat="1" ht="26.25" customHeight="1">
      <c r="A4" s="120" t="s">
        <v>299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</row>
    <row r="5" spans="1:13" s="15" customFormat="1" ht="26.25" customHeight="1">
      <c r="A5" s="56"/>
      <c r="B5" s="56"/>
      <c r="C5" s="56"/>
      <c r="D5" s="56"/>
      <c r="E5" s="98"/>
      <c r="F5" s="98"/>
      <c r="G5" s="98"/>
      <c r="H5" s="98"/>
      <c r="I5" s="98"/>
      <c r="J5" s="98"/>
      <c r="K5" s="98"/>
      <c r="L5" s="98"/>
      <c r="M5" s="98"/>
    </row>
    <row r="6" spans="1:13" s="15" customFormat="1" ht="26.25" customHeight="1">
      <c r="A6" s="56"/>
      <c r="B6" s="56"/>
      <c r="C6" s="56"/>
      <c r="D6" s="56"/>
      <c r="E6" s="99"/>
      <c r="F6" s="99"/>
      <c r="G6" s="99"/>
      <c r="H6" s="99"/>
      <c r="I6" s="99"/>
      <c r="J6" s="99"/>
      <c r="K6" s="99"/>
      <c r="L6" s="99"/>
      <c r="M6" s="100" t="s">
        <v>203</v>
      </c>
    </row>
    <row r="7" spans="1:13" s="15" customFormat="1" ht="26.25" customHeight="1">
      <c r="A7" s="49"/>
      <c r="B7" s="49"/>
      <c r="C7" s="49"/>
      <c r="D7" s="49"/>
      <c r="E7" s="67" t="s">
        <v>194</v>
      </c>
      <c r="F7" s="49"/>
      <c r="G7" s="121" t="s">
        <v>191</v>
      </c>
      <c r="H7" s="121"/>
      <c r="I7" s="121"/>
      <c r="J7" s="67"/>
      <c r="K7" s="67" t="s">
        <v>129</v>
      </c>
      <c r="L7" s="67"/>
      <c r="M7" s="67" t="s">
        <v>133</v>
      </c>
    </row>
    <row r="8" spans="1:13" s="22" customFormat="1" ht="26.25" customHeight="1">
      <c r="A8" s="101"/>
      <c r="B8" s="51"/>
      <c r="C8" s="51" t="s">
        <v>223</v>
      </c>
      <c r="D8" s="51"/>
      <c r="E8" s="88" t="s">
        <v>195</v>
      </c>
      <c r="F8" s="76"/>
      <c r="G8" s="88" t="s">
        <v>192</v>
      </c>
      <c r="H8" s="76"/>
      <c r="I8" s="88" t="s">
        <v>193</v>
      </c>
      <c r="J8" s="76"/>
      <c r="K8" s="88" t="s">
        <v>482</v>
      </c>
      <c r="L8" s="76"/>
      <c r="M8" s="76"/>
    </row>
    <row r="9" spans="1:13" s="22" customFormat="1" ht="26.25" customHeight="1">
      <c r="A9" s="101" t="s">
        <v>484</v>
      </c>
      <c r="B9" s="51"/>
      <c r="C9" s="51"/>
      <c r="D9" s="51"/>
      <c r="E9" s="51">
        <v>360000000</v>
      </c>
      <c r="F9" s="51"/>
      <c r="G9" s="51">
        <v>9387444.91</v>
      </c>
      <c r="H9" s="51"/>
      <c r="I9" s="51">
        <v>-184971944.44</v>
      </c>
      <c r="J9" s="51"/>
      <c r="K9" s="51">
        <v>0</v>
      </c>
      <c r="L9" s="51"/>
      <c r="M9" s="51">
        <f>SUM(E9:K9)</f>
        <v>184415500.47000003</v>
      </c>
    </row>
    <row r="10" spans="1:13" s="22" customFormat="1" ht="26.25" customHeight="1">
      <c r="A10" s="101" t="s">
        <v>487</v>
      </c>
      <c r="B10" s="51"/>
      <c r="C10" s="118">
        <v>20</v>
      </c>
      <c r="D10" s="51"/>
      <c r="E10" s="76">
        <v>0</v>
      </c>
      <c r="F10" s="51"/>
      <c r="G10" s="76">
        <v>0</v>
      </c>
      <c r="H10" s="51"/>
      <c r="I10" s="76">
        <v>-55837853.6</v>
      </c>
      <c r="J10" s="51"/>
      <c r="K10" s="76">
        <v>0</v>
      </c>
      <c r="L10" s="51"/>
      <c r="M10" s="76">
        <f>SUM(E10:K10)</f>
        <v>-55837853.6</v>
      </c>
    </row>
    <row r="11" spans="1:13" s="22" customFormat="1" ht="26.25" customHeight="1">
      <c r="A11" s="101" t="s">
        <v>483</v>
      </c>
      <c r="B11" s="51"/>
      <c r="C11" s="51"/>
      <c r="D11" s="51"/>
      <c r="E11" s="51">
        <f>SUM(E9:E10)</f>
        <v>360000000</v>
      </c>
      <c r="F11" s="51"/>
      <c r="G11" s="51">
        <f>SUM(G9:G10)</f>
        <v>9387444.91</v>
      </c>
      <c r="H11" s="51"/>
      <c r="I11" s="51">
        <f>SUM(I9:I10)</f>
        <v>-240809798.04</v>
      </c>
      <c r="J11" s="51"/>
      <c r="K11" s="51">
        <f>SUM(K9:K10)</f>
        <v>0</v>
      </c>
      <c r="L11" s="51"/>
      <c r="M11" s="51">
        <f>SUM(M9:M10)</f>
        <v>128577646.87000003</v>
      </c>
    </row>
    <row r="12" spans="1:13" s="22" customFormat="1" ht="26.25" customHeight="1">
      <c r="A12" s="101" t="s">
        <v>190</v>
      </c>
      <c r="B12" s="51"/>
      <c r="C12" s="51"/>
      <c r="D12" s="51"/>
      <c r="E12" s="76">
        <v>0</v>
      </c>
      <c r="F12" s="51"/>
      <c r="G12" s="76">
        <v>0</v>
      </c>
      <c r="H12" s="51"/>
      <c r="I12" s="76">
        <f>+งบการเงิน!G195</f>
        <v>103666609.78000005</v>
      </c>
      <c r="J12" s="51"/>
      <c r="K12" s="76">
        <v>0</v>
      </c>
      <c r="L12" s="51"/>
      <c r="M12" s="76">
        <f>SUM(E12:K12)</f>
        <v>103666609.78000005</v>
      </c>
    </row>
    <row r="13" spans="1:13" s="22" customFormat="1" ht="26.25" customHeight="1">
      <c r="A13" s="101" t="s">
        <v>485</v>
      </c>
      <c r="B13" s="51"/>
      <c r="C13" s="51"/>
      <c r="D13" s="51"/>
      <c r="E13" s="51">
        <f>SUM(E11:E12)</f>
        <v>360000000</v>
      </c>
      <c r="F13" s="51"/>
      <c r="G13" s="51">
        <f>SUM(G11:G12)</f>
        <v>9387444.91</v>
      </c>
      <c r="H13" s="51"/>
      <c r="I13" s="51">
        <f>SUM(I11:I12)</f>
        <v>-137143188.25999993</v>
      </c>
      <c r="J13" s="51"/>
      <c r="K13" s="51">
        <f>SUM(K11:K12)</f>
        <v>0</v>
      </c>
      <c r="L13" s="51"/>
      <c r="M13" s="51">
        <f>SUM(M11:M12)</f>
        <v>232244256.6500001</v>
      </c>
    </row>
    <row r="14" spans="1:13" s="22" customFormat="1" ht="26.25" customHeight="1">
      <c r="A14" s="101" t="s">
        <v>487</v>
      </c>
      <c r="B14" s="51"/>
      <c r="C14" s="51"/>
      <c r="D14" s="51"/>
      <c r="E14" s="76">
        <v>0</v>
      </c>
      <c r="F14" s="51"/>
      <c r="G14" s="76">
        <v>0</v>
      </c>
      <c r="H14" s="51"/>
      <c r="I14" s="76">
        <v>317180.5</v>
      </c>
      <c r="J14" s="51"/>
      <c r="K14" s="76">
        <v>0</v>
      </c>
      <c r="L14" s="51"/>
      <c r="M14" s="76">
        <f>SUM(E14:K14)</f>
        <v>317180.5</v>
      </c>
    </row>
    <row r="15" spans="1:13" s="22" customFormat="1" ht="26.25" customHeight="1">
      <c r="A15" s="101" t="s">
        <v>483</v>
      </c>
      <c r="B15" s="51"/>
      <c r="C15" s="51"/>
      <c r="D15" s="51"/>
      <c r="E15" s="51">
        <f>SUM(E13:E14)</f>
        <v>360000000</v>
      </c>
      <c r="F15" s="51"/>
      <c r="G15" s="51">
        <f>SUM(G13:G14)</f>
        <v>9387444.91</v>
      </c>
      <c r="H15" s="51"/>
      <c r="I15" s="51">
        <f>SUM(I13:I14)</f>
        <v>-136826007.75999993</v>
      </c>
      <c r="J15" s="51"/>
      <c r="K15" s="51">
        <f>SUM(K13:K14)</f>
        <v>0</v>
      </c>
      <c r="L15" s="51"/>
      <c r="M15" s="51">
        <f>SUM(M13:M14)</f>
        <v>232561437.1500001</v>
      </c>
    </row>
    <row r="16" spans="1:13" s="22" customFormat="1" ht="26.25" customHeight="1">
      <c r="A16" s="101" t="s">
        <v>190</v>
      </c>
      <c r="B16" s="51"/>
      <c r="C16" s="51"/>
      <c r="D16" s="51"/>
      <c r="E16" s="51">
        <v>0</v>
      </c>
      <c r="F16" s="51"/>
      <c r="G16" s="51">
        <v>0</v>
      </c>
      <c r="H16" s="51"/>
      <c r="I16" s="51">
        <f>+งบการเงิน!E195</f>
        <v>107305392.52999994</v>
      </c>
      <c r="J16" s="51"/>
      <c r="K16" s="51">
        <v>2652768.66</v>
      </c>
      <c r="L16" s="51"/>
      <c r="M16" s="76">
        <f>SUM(E16:K16)</f>
        <v>109958161.18999994</v>
      </c>
    </row>
    <row r="17" spans="1:13" s="22" customFormat="1" ht="26.25" customHeight="1" thickBot="1">
      <c r="A17" s="101" t="s">
        <v>486</v>
      </c>
      <c r="B17" s="51"/>
      <c r="C17" s="51"/>
      <c r="D17" s="51"/>
      <c r="E17" s="53">
        <f>SUM(E15:E16)</f>
        <v>360000000</v>
      </c>
      <c r="F17" s="51"/>
      <c r="G17" s="53">
        <f>SUM(G15:G16)</f>
        <v>9387444.91</v>
      </c>
      <c r="H17" s="51"/>
      <c r="I17" s="53">
        <f>SUM(I15:I16)</f>
        <v>-29520615.22999999</v>
      </c>
      <c r="J17" s="51"/>
      <c r="K17" s="53">
        <f>SUM(K15:K16)</f>
        <v>2652768.66</v>
      </c>
      <c r="L17" s="51"/>
      <c r="M17" s="53">
        <f>SUM(M15:M16)</f>
        <v>342519598.34000003</v>
      </c>
    </row>
    <row r="18" spans="1:13" s="22" customFormat="1" ht="26.25" customHeight="1" thickTop="1">
      <c r="A18" s="10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</row>
    <row r="19" spans="1:13" s="22" customFormat="1" ht="26.25" customHeight="1">
      <c r="A19" s="10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</row>
    <row r="20" spans="1:13" s="22" customFormat="1" ht="26.25" customHeight="1">
      <c r="A20" s="10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</row>
    <row r="21" spans="1:13" s="15" customFormat="1" ht="26.25" customHeight="1">
      <c r="A21" s="50" t="s">
        <v>124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</row>
    <row r="22" spans="1:13" s="15" customFormat="1" ht="26.25" customHeight="1">
      <c r="A22" s="50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</row>
    <row r="23" spans="2:13" s="15" customFormat="1" ht="26.25" customHeight="1"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</row>
    <row r="24" spans="2:13" s="15" customFormat="1" ht="26.25" customHeight="1"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</row>
    <row r="25" spans="1:3" ht="26.25" customHeight="1">
      <c r="A25" s="65"/>
      <c r="C25" s="12" t="s">
        <v>178</v>
      </c>
    </row>
    <row r="26" spans="1:3" ht="26.25" customHeight="1">
      <c r="A26" s="65"/>
      <c r="C26" s="12" t="s">
        <v>177</v>
      </c>
    </row>
    <row r="28" spans="1:13" s="15" customFormat="1" ht="26.25" customHeight="1">
      <c r="A28" s="120" t="s">
        <v>251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</row>
    <row r="29" spans="1:13" s="15" customFormat="1" ht="26.25" customHeight="1">
      <c r="A29" s="120" t="s">
        <v>35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</row>
    <row r="30" spans="1:13" s="15" customFormat="1" ht="26.25" customHeight="1">
      <c r="A30" s="120" t="s">
        <v>189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</row>
    <row r="31" spans="1:13" s="15" customFormat="1" ht="26.25" customHeight="1">
      <c r="A31" s="120" t="s">
        <v>299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</row>
    <row r="32" spans="1:13" s="15" customFormat="1" ht="26.25" customHeight="1">
      <c r="A32" s="56"/>
      <c r="B32" s="56"/>
      <c r="C32" s="56"/>
      <c r="D32" s="56"/>
      <c r="E32" s="98"/>
      <c r="F32" s="98"/>
      <c r="G32" s="98"/>
      <c r="H32" s="98"/>
      <c r="I32" s="98"/>
      <c r="J32" s="98"/>
      <c r="K32" s="98"/>
      <c r="L32" s="98"/>
      <c r="M32" s="98"/>
    </row>
    <row r="33" spans="1:13" s="15" customFormat="1" ht="26.25" customHeight="1">
      <c r="A33" s="56"/>
      <c r="B33" s="56"/>
      <c r="C33" s="56"/>
      <c r="D33" s="56"/>
      <c r="E33" s="98"/>
      <c r="F33" s="99"/>
      <c r="G33" s="99"/>
      <c r="H33" s="99"/>
      <c r="I33" s="99"/>
      <c r="J33" s="99"/>
      <c r="K33" s="99"/>
      <c r="L33" s="99"/>
      <c r="M33" s="100" t="s">
        <v>203</v>
      </c>
    </row>
    <row r="34" spans="1:13" s="15" customFormat="1" ht="26.25" customHeight="1">
      <c r="A34" s="49"/>
      <c r="B34" s="49"/>
      <c r="C34" s="49"/>
      <c r="D34" s="49"/>
      <c r="F34" s="49"/>
      <c r="G34" s="67" t="s">
        <v>194</v>
      </c>
      <c r="H34" s="102"/>
      <c r="I34" s="125" t="s">
        <v>191</v>
      </c>
      <c r="J34" s="125"/>
      <c r="K34" s="125"/>
      <c r="L34" s="67"/>
      <c r="M34" s="67" t="s">
        <v>133</v>
      </c>
    </row>
    <row r="35" spans="1:13" s="22" customFormat="1" ht="26.25" customHeight="1">
      <c r="A35" s="101"/>
      <c r="B35" s="51"/>
      <c r="C35" s="51"/>
      <c r="D35" s="51"/>
      <c r="E35" s="107" t="s">
        <v>223</v>
      </c>
      <c r="F35" s="76"/>
      <c r="G35" s="88" t="s">
        <v>195</v>
      </c>
      <c r="H35" s="87"/>
      <c r="I35" s="88" t="s">
        <v>192</v>
      </c>
      <c r="J35" s="76"/>
      <c r="K35" s="88" t="s">
        <v>193</v>
      </c>
      <c r="L35" s="76"/>
      <c r="M35" s="76"/>
    </row>
    <row r="36" spans="1:13" ht="23.25">
      <c r="A36" s="101" t="s">
        <v>484</v>
      </c>
      <c r="G36" s="12">
        <v>360000000</v>
      </c>
      <c r="I36" s="12">
        <v>9387444.91</v>
      </c>
      <c r="K36" s="12">
        <v>-184971944.44</v>
      </c>
      <c r="M36" s="12">
        <f>SUM(G36:K36)</f>
        <v>184415500.47000003</v>
      </c>
    </row>
    <row r="37" spans="1:13" ht="23.25">
      <c r="A37" s="17" t="s">
        <v>487</v>
      </c>
      <c r="E37" s="119">
        <v>20</v>
      </c>
      <c r="G37" s="103">
        <v>0</v>
      </c>
      <c r="I37" s="103">
        <v>0</v>
      </c>
      <c r="K37" s="103">
        <v>-55837853.6</v>
      </c>
      <c r="M37" s="103">
        <f>SUM(G37:K37)</f>
        <v>-55837853.6</v>
      </c>
    </row>
    <row r="38" spans="1:13" ht="23.25">
      <c r="A38" s="101" t="s">
        <v>483</v>
      </c>
      <c r="G38" s="12">
        <f>SUM(G36:G37)</f>
        <v>360000000</v>
      </c>
      <c r="I38" s="12">
        <f>SUM(I36:I37)</f>
        <v>9387444.91</v>
      </c>
      <c r="K38" s="12">
        <f>SUM(K36:K37)</f>
        <v>-240809798.04</v>
      </c>
      <c r="M38" s="12">
        <f>SUM(G38:K38)</f>
        <v>128577646.87000003</v>
      </c>
    </row>
    <row r="39" spans="1:13" ht="23.25">
      <c r="A39" s="17" t="s">
        <v>190</v>
      </c>
      <c r="G39" s="103">
        <v>0</v>
      </c>
      <c r="I39" s="103">
        <v>0</v>
      </c>
      <c r="K39" s="103">
        <f>+งบการเงิน!K195</f>
        <v>103666609.77999996</v>
      </c>
      <c r="M39" s="103">
        <f>SUM(G39:K39)</f>
        <v>103666609.77999996</v>
      </c>
    </row>
    <row r="40" spans="1:13" ht="23.25">
      <c r="A40" s="17" t="s">
        <v>485</v>
      </c>
      <c r="G40" s="12">
        <f>SUM(G38:G39)</f>
        <v>360000000</v>
      </c>
      <c r="I40" s="12">
        <f>SUM(I38:I39)</f>
        <v>9387444.91</v>
      </c>
      <c r="K40" s="12">
        <f>SUM(K38:K39)</f>
        <v>-137143188.26000005</v>
      </c>
      <c r="M40" s="12">
        <f>SUM(M38:M39)</f>
        <v>232244256.64999998</v>
      </c>
    </row>
    <row r="41" spans="1:13" ht="23.25">
      <c r="A41" s="17" t="s">
        <v>487</v>
      </c>
      <c r="G41" s="103">
        <v>0</v>
      </c>
      <c r="I41" s="103">
        <v>0</v>
      </c>
      <c r="K41" s="103">
        <v>317180.5</v>
      </c>
      <c r="M41" s="103">
        <f>+G41+I41+K41</f>
        <v>317180.5</v>
      </c>
    </row>
    <row r="42" spans="1:13" ht="23.25">
      <c r="A42" s="101" t="s">
        <v>483</v>
      </c>
      <c r="G42" s="12">
        <f>SUM(G40:G41)</f>
        <v>360000000</v>
      </c>
      <c r="I42" s="12">
        <f>SUM(I40:I41)</f>
        <v>9387444.91</v>
      </c>
      <c r="K42" s="12">
        <f>SUM(K40:K41)</f>
        <v>-136826007.76000005</v>
      </c>
      <c r="M42" s="12">
        <f>SUM(M40:M41)</f>
        <v>232561437.14999998</v>
      </c>
    </row>
    <row r="43" spans="1:13" ht="23.25">
      <c r="A43" s="17" t="s">
        <v>190</v>
      </c>
      <c r="G43" s="12">
        <v>0</v>
      </c>
      <c r="I43" s="12">
        <v>0</v>
      </c>
      <c r="K43" s="12">
        <f>+งบการเงิน!I195</f>
        <v>107305392.53000008</v>
      </c>
      <c r="M43" s="103">
        <f>SUM(G43:K43)</f>
        <v>107305392.53000008</v>
      </c>
    </row>
    <row r="44" spans="1:13" ht="24" thickBot="1">
      <c r="A44" s="17" t="s">
        <v>486</v>
      </c>
      <c r="G44" s="104">
        <f>SUM(G42:G43)</f>
        <v>360000000</v>
      </c>
      <c r="I44" s="104">
        <f>SUM(I42:I43)</f>
        <v>9387444.91</v>
      </c>
      <c r="K44" s="104">
        <f>SUM(K42:K43)</f>
        <v>-29520615.229999974</v>
      </c>
      <c r="M44" s="104">
        <f>SUM(M42:M43)</f>
        <v>339866829.68000007</v>
      </c>
    </row>
    <row r="45" ht="24" thickTop="1">
      <c r="A45" s="17"/>
    </row>
    <row r="46" ht="23.25">
      <c r="A46" s="17"/>
    </row>
    <row r="47" ht="23.25">
      <c r="A47" s="17"/>
    </row>
    <row r="48" ht="23.25">
      <c r="A48" s="1" t="s">
        <v>124</v>
      </c>
    </row>
    <row r="52" ht="23.25">
      <c r="C52" s="12" t="s">
        <v>178</v>
      </c>
    </row>
    <row r="53" ht="23.25">
      <c r="C53" s="12" t="s">
        <v>177</v>
      </c>
    </row>
  </sheetData>
  <mergeCells count="10">
    <mergeCell ref="G7:I7"/>
    <mergeCell ref="I34:K34"/>
    <mergeCell ref="A1:M1"/>
    <mergeCell ref="A2:M2"/>
    <mergeCell ref="A3:M3"/>
    <mergeCell ref="A4:M4"/>
    <mergeCell ref="A28:M28"/>
    <mergeCell ref="A29:M29"/>
    <mergeCell ref="A30:M30"/>
    <mergeCell ref="A31:M31"/>
  </mergeCells>
  <printOptions/>
  <pageMargins left="0.64" right="0.5118110236220472" top="0.7086614173228347" bottom="0.5905511811023623" header="0.2755905511811024" footer="0.15748031496062992"/>
  <pageSetup horizontalDpi="300" verticalDpi="300" orientation="portrait" paperSize="9" scale="90" r:id="rId1"/>
  <rowBreaks count="1" manualBreakCount="1">
    <brk id="2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V217"/>
  <sheetViews>
    <sheetView zoomScale="85" zoomScaleNormal="85" workbookViewId="0" topLeftCell="A1">
      <selection activeCell="B5" sqref="B5"/>
    </sheetView>
  </sheetViews>
  <sheetFormatPr defaultColWidth="9.140625" defaultRowHeight="24.75" customHeight="1"/>
  <cols>
    <col min="1" max="3" width="9.140625" style="15" customWidth="1"/>
    <col min="4" max="4" width="9.421875" style="15" customWidth="1"/>
    <col min="5" max="5" width="15.140625" style="15" customWidth="1"/>
    <col min="6" max="6" width="0.85546875" style="15" customWidth="1"/>
    <col min="7" max="7" width="15.140625" style="15" customWidth="1"/>
    <col min="8" max="8" width="0.85546875" style="15" customWidth="1"/>
    <col min="9" max="9" width="15.140625" style="15" customWidth="1"/>
    <col min="10" max="10" width="0.85546875" style="15" customWidth="1"/>
    <col min="11" max="11" width="15.140625" style="15" bestFit="1" customWidth="1"/>
    <col min="12" max="12" width="2.140625" style="15" customWidth="1"/>
    <col min="13" max="13" width="1.1484375" style="15" customWidth="1"/>
    <col min="14" max="16384" width="9.140625" style="15" customWidth="1"/>
  </cols>
  <sheetData>
    <row r="1" spans="1:11" ht="26.25" customHeight="1">
      <c r="A1" s="120" t="s">
        <v>302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1" ht="26.25" customHeight="1">
      <c r="A2" s="120" t="s">
        <v>35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</row>
    <row r="3" spans="1:11" ht="26.25" customHeight="1">
      <c r="A3" s="120" t="s">
        <v>134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</row>
    <row r="4" spans="1:11" ht="26.25" customHeight="1">
      <c r="A4" s="120" t="s">
        <v>252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</row>
    <row r="5" spans="1:11" ht="26.25" customHeight="1">
      <c r="A5" s="49"/>
      <c r="B5" s="49"/>
      <c r="C5" s="49"/>
      <c r="D5" s="49"/>
      <c r="E5" s="49"/>
      <c r="F5" s="49"/>
      <c r="G5" s="49"/>
      <c r="H5" s="49"/>
      <c r="I5" s="49"/>
      <c r="J5" s="67"/>
      <c r="K5" s="49"/>
    </row>
    <row r="6" s="12" customFormat="1" ht="26.25" customHeight="1">
      <c r="A6" s="12" t="s">
        <v>303</v>
      </c>
    </row>
    <row r="7" s="12" customFormat="1" ht="26.25" customHeight="1">
      <c r="A7" s="12" t="s">
        <v>536</v>
      </c>
    </row>
    <row r="8" s="12" customFormat="1" ht="26.25" customHeight="1">
      <c r="A8" s="12" t="s">
        <v>537</v>
      </c>
    </row>
    <row r="9" s="12" customFormat="1" ht="26.25" customHeight="1">
      <c r="A9" s="12" t="s">
        <v>364</v>
      </c>
    </row>
    <row r="10" s="12" customFormat="1" ht="26.25" customHeight="1">
      <c r="A10" s="12" t="s">
        <v>365</v>
      </c>
    </row>
    <row r="11" s="12" customFormat="1" ht="26.25" customHeight="1">
      <c r="A11" s="12" t="s">
        <v>366</v>
      </c>
    </row>
    <row r="12" s="12" customFormat="1" ht="26.25" customHeight="1">
      <c r="A12" s="12" t="s">
        <v>304</v>
      </c>
    </row>
    <row r="13" spans="1:6" s="12" customFormat="1" ht="26.25" customHeight="1">
      <c r="A13" s="12" t="s">
        <v>534</v>
      </c>
      <c r="F13" s="75"/>
    </row>
    <row r="14" spans="1:6" s="12" customFormat="1" ht="26.25" customHeight="1">
      <c r="A14" s="12" t="s">
        <v>390</v>
      </c>
      <c r="F14" s="75"/>
    </row>
    <row r="15" spans="1:6" s="12" customFormat="1" ht="26.25" customHeight="1">
      <c r="A15" s="12" t="s">
        <v>535</v>
      </c>
      <c r="F15" s="75"/>
    </row>
    <row r="16" spans="1:6" s="12" customFormat="1" ht="26.25" customHeight="1">
      <c r="A16" s="12" t="s">
        <v>539</v>
      </c>
      <c r="F16" s="75"/>
    </row>
    <row r="17" spans="1:6" s="12" customFormat="1" ht="26.25" customHeight="1">
      <c r="A17" s="12" t="s">
        <v>538</v>
      </c>
      <c r="F17" s="75"/>
    </row>
    <row r="18" spans="1:11" s="12" customFormat="1" ht="26.25" customHeight="1">
      <c r="A18" s="65" t="s">
        <v>232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</row>
    <row r="19" spans="1:10" ht="26.25" customHeight="1">
      <c r="A19" s="65" t="s">
        <v>233</v>
      </c>
      <c r="B19" s="49"/>
      <c r="C19" s="49"/>
      <c r="D19" s="49"/>
      <c r="E19" s="49"/>
      <c r="F19" s="49"/>
      <c r="G19" s="49"/>
      <c r="H19" s="49"/>
      <c r="I19" s="49"/>
      <c r="J19" s="49"/>
    </row>
    <row r="20" spans="1:11" ht="26.25" customHeight="1">
      <c r="A20" s="50" t="s">
        <v>540</v>
      </c>
      <c r="B20" s="49"/>
      <c r="C20" s="49"/>
      <c r="D20" s="49"/>
      <c r="E20" s="49"/>
      <c r="F20" s="49"/>
      <c r="G20" s="49"/>
      <c r="H20" s="49"/>
      <c r="I20" s="49"/>
      <c r="J20" s="49"/>
      <c r="K20" s="81"/>
    </row>
    <row r="21" spans="1:11" ht="26.25" customHeight="1">
      <c r="A21" s="50" t="s">
        <v>541</v>
      </c>
      <c r="B21" s="49"/>
      <c r="C21" s="49"/>
      <c r="D21" s="49"/>
      <c r="E21" s="49"/>
      <c r="F21" s="49"/>
      <c r="G21" s="49"/>
      <c r="H21" s="49"/>
      <c r="I21" s="49"/>
      <c r="J21" s="49"/>
      <c r="K21" s="81"/>
    </row>
    <row r="22" spans="1:11" ht="26.25" customHeight="1">
      <c r="A22" s="50" t="s">
        <v>543</v>
      </c>
      <c r="B22" s="49"/>
      <c r="C22" s="49"/>
      <c r="D22" s="49"/>
      <c r="E22" s="49"/>
      <c r="F22" s="49"/>
      <c r="G22" s="49"/>
      <c r="H22" s="49"/>
      <c r="I22" s="49"/>
      <c r="J22" s="49"/>
      <c r="K22" s="81"/>
    </row>
    <row r="23" spans="1:11" ht="26.25" customHeight="1">
      <c r="A23" s="50" t="s">
        <v>542</v>
      </c>
      <c r="B23" s="49"/>
      <c r="C23" s="49"/>
      <c r="D23" s="49"/>
      <c r="E23" s="49"/>
      <c r="F23" s="49"/>
      <c r="G23" s="49"/>
      <c r="H23" s="49"/>
      <c r="I23" s="49"/>
      <c r="J23" s="49"/>
      <c r="K23" s="81"/>
    </row>
    <row r="24" spans="1:10" ht="26.25" customHeight="1">
      <c r="A24" s="50" t="s">
        <v>407</v>
      </c>
      <c r="B24" s="49"/>
      <c r="C24" s="49"/>
      <c r="D24" s="49"/>
      <c r="E24" s="49"/>
      <c r="F24" s="49"/>
      <c r="G24" s="49"/>
      <c r="H24" s="49"/>
      <c r="I24" s="49"/>
      <c r="J24" s="49"/>
    </row>
    <row r="25" spans="1:10" ht="26.25" customHeight="1">
      <c r="A25" s="50" t="s">
        <v>406</v>
      </c>
      <c r="B25" s="49"/>
      <c r="C25" s="49"/>
      <c r="D25" s="49"/>
      <c r="E25" s="49"/>
      <c r="F25" s="49"/>
      <c r="G25" s="49"/>
      <c r="H25" s="49"/>
      <c r="I25" s="49"/>
      <c r="J25" s="49"/>
    </row>
    <row r="26" spans="1:11" ht="26.25" customHeight="1">
      <c r="A26" s="50" t="s">
        <v>234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</row>
    <row r="27" spans="1:11" ht="26.25" customHeight="1">
      <c r="A27" s="50"/>
      <c r="B27" s="49"/>
      <c r="C27" s="49"/>
      <c r="D27" s="49"/>
      <c r="E27" s="49"/>
      <c r="F27" s="49"/>
      <c r="G27" s="49"/>
      <c r="H27" s="49"/>
      <c r="I27" s="49"/>
      <c r="J27" s="49"/>
      <c r="K27" s="49"/>
    </row>
    <row r="28" spans="3:6" s="12" customFormat="1" ht="26.25" customHeight="1">
      <c r="C28" s="12" t="s">
        <v>178</v>
      </c>
      <c r="F28" s="75"/>
    </row>
    <row r="29" spans="3:6" s="12" customFormat="1" ht="26.25" customHeight="1">
      <c r="C29" s="12" t="s">
        <v>177</v>
      </c>
      <c r="F29" s="75"/>
    </row>
    <row r="30" s="12" customFormat="1" ht="26.25" customHeight="1">
      <c r="F30" s="75"/>
    </row>
    <row r="31" spans="1:11" s="12" customFormat="1" ht="26.25" customHeight="1">
      <c r="A31" s="123" t="s">
        <v>135</v>
      </c>
      <c r="B31" s="123"/>
      <c r="C31" s="123"/>
      <c r="D31" s="123"/>
      <c r="E31" s="123"/>
      <c r="F31" s="123"/>
      <c r="G31" s="123"/>
      <c r="H31" s="123"/>
      <c r="I31" s="123"/>
      <c r="J31" s="123"/>
      <c r="K31" s="123"/>
    </row>
    <row r="32" s="12" customFormat="1" ht="26.25" customHeight="1">
      <c r="F32" s="75"/>
    </row>
    <row r="33" spans="1:6" s="12" customFormat="1" ht="26.25" customHeight="1">
      <c r="A33" s="50" t="s">
        <v>307</v>
      </c>
      <c r="F33" s="75"/>
    </row>
    <row r="34" spans="1:6" s="12" customFormat="1" ht="26.25" customHeight="1">
      <c r="A34" s="50" t="s">
        <v>391</v>
      </c>
      <c r="F34" s="75"/>
    </row>
    <row r="35" spans="1:6" s="12" customFormat="1" ht="26.25" customHeight="1">
      <c r="A35" s="12" t="s">
        <v>392</v>
      </c>
      <c r="F35" s="75"/>
    </row>
    <row r="36" spans="1:6" s="12" customFormat="1" ht="26.25" customHeight="1">
      <c r="A36" s="12" t="s">
        <v>308</v>
      </c>
      <c r="F36" s="75"/>
    </row>
    <row r="37" spans="1:10" ht="26.25" customHeight="1">
      <c r="A37" s="50" t="s">
        <v>305</v>
      </c>
      <c r="B37" s="49"/>
      <c r="C37" s="49"/>
      <c r="D37" s="49"/>
      <c r="E37" s="49"/>
      <c r="F37" s="49"/>
      <c r="G37" s="49"/>
      <c r="H37" s="49"/>
      <c r="I37" s="49"/>
      <c r="J37" s="49"/>
    </row>
    <row r="38" spans="1:11" ht="26.25" customHeight="1">
      <c r="A38" s="50" t="s">
        <v>544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</row>
    <row r="39" spans="1:10" ht="26.25" customHeight="1">
      <c r="A39" s="50" t="s">
        <v>545</v>
      </c>
      <c r="B39" s="49"/>
      <c r="C39" s="49"/>
      <c r="D39" s="49"/>
      <c r="E39" s="49"/>
      <c r="F39" s="49"/>
      <c r="G39" s="49"/>
      <c r="H39" s="49"/>
      <c r="I39" s="49"/>
      <c r="J39" s="49"/>
    </row>
    <row r="40" spans="1:10" ht="26.25" customHeight="1">
      <c r="A40" s="50" t="s">
        <v>546</v>
      </c>
      <c r="B40" s="49"/>
      <c r="C40" s="49"/>
      <c r="D40" s="49"/>
      <c r="E40" s="49"/>
      <c r="F40" s="49"/>
      <c r="G40" s="49"/>
      <c r="H40" s="49"/>
      <c r="I40" s="49"/>
      <c r="J40" s="49"/>
    </row>
    <row r="41" spans="1:11" ht="26.25" customHeight="1">
      <c r="A41" s="50"/>
      <c r="B41" s="49"/>
      <c r="C41" s="49"/>
      <c r="D41" s="49"/>
      <c r="E41" s="49"/>
      <c r="F41" s="49"/>
      <c r="G41" s="68" t="s">
        <v>261</v>
      </c>
      <c r="H41" s="49"/>
      <c r="J41" s="67"/>
      <c r="K41" s="89" t="s">
        <v>182</v>
      </c>
    </row>
    <row r="42" spans="1:11" ht="26.25" customHeight="1">
      <c r="A42" s="50"/>
      <c r="B42" s="49"/>
      <c r="C42" s="49"/>
      <c r="D42" s="49"/>
      <c r="E42" s="49"/>
      <c r="F42" s="49"/>
      <c r="G42" s="67" t="s">
        <v>329</v>
      </c>
      <c r="H42" s="49"/>
      <c r="J42" s="49"/>
      <c r="K42" s="84" t="s">
        <v>623</v>
      </c>
    </row>
    <row r="43" spans="1:11" ht="26.25" customHeight="1">
      <c r="A43" s="50"/>
      <c r="C43" s="49"/>
      <c r="D43" s="49"/>
      <c r="E43" s="49"/>
      <c r="F43" s="49"/>
      <c r="G43" s="67" t="s">
        <v>306</v>
      </c>
      <c r="H43" s="49"/>
      <c r="I43" s="67"/>
      <c r="J43" s="49"/>
      <c r="K43" s="67" t="s">
        <v>306</v>
      </c>
    </row>
    <row r="44" spans="1:11" ht="26.25" customHeight="1">
      <c r="A44" s="50"/>
      <c r="B44" s="49" t="s">
        <v>547</v>
      </c>
      <c r="C44" s="49"/>
      <c r="D44" s="49"/>
      <c r="E44" s="49"/>
      <c r="F44" s="49"/>
      <c r="G44" s="68" t="s">
        <v>624</v>
      </c>
      <c r="H44" s="49"/>
      <c r="J44" s="49"/>
      <c r="K44" s="89" t="s">
        <v>629</v>
      </c>
    </row>
    <row r="45" spans="1:11" ht="26.25" customHeight="1">
      <c r="A45" s="50"/>
      <c r="B45" s="49" t="s">
        <v>619</v>
      </c>
      <c r="C45" s="49"/>
      <c r="D45" s="49"/>
      <c r="E45" s="49"/>
      <c r="F45" s="49"/>
      <c r="G45" s="68" t="s">
        <v>625</v>
      </c>
      <c r="H45" s="49"/>
      <c r="J45" s="49"/>
      <c r="K45" s="89" t="s">
        <v>629</v>
      </c>
    </row>
    <row r="46" spans="1:11" ht="26.25" customHeight="1">
      <c r="A46" s="50"/>
      <c r="B46" s="49" t="s">
        <v>620</v>
      </c>
      <c r="C46" s="49"/>
      <c r="D46" s="49"/>
      <c r="E46" s="49"/>
      <c r="F46" s="49"/>
      <c r="G46" s="68" t="s">
        <v>626</v>
      </c>
      <c r="H46" s="49"/>
      <c r="J46" s="49"/>
      <c r="K46" s="89" t="s">
        <v>629</v>
      </c>
    </row>
    <row r="47" spans="1:11" ht="26.25" customHeight="1">
      <c r="A47" s="50"/>
      <c r="B47" s="49" t="s">
        <v>621</v>
      </c>
      <c r="C47" s="49"/>
      <c r="D47" s="49"/>
      <c r="E47" s="49"/>
      <c r="F47" s="49"/>
      <c r="G47" s="68" t="s">
        <v>627</v>
      </c>
      <c r="H47" s="49"/>
      <c r="J47" s="49"/>
      <c r="K47" s="89" t="s">
        <v>627</v>
      </c>
    </row>
    <row r="48" spans="1:11" ht="26.25" customHeight="1">
      <c r="A48" s="50"/>
      <c r="B48" s="49" t="s">
        <v>622</v>
      </c>
      <c r="C48" s="49"/>
      <c r="D48" s="49"/>
      <c r="E48" s="49"/>
      <c r="F48" s="49"/>
      <c r="G48" s="68" t="s">
        <v>628</v>
      </c>
      <c r="H48" s="49"/>
      <c r="J48" s="49"/>
      <c r="K48" s="89" t="s">
        <v>628</v>
      </c>
    </row>
    <row r="49" spans="1:11" ht="26.25" customHeight="1">
      <c r="A49" s="50" t="s">
        <v>549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</row>
    <row r="50" spans="1:11" ht="26.25" customHeight="1">
      <c r="A50" s="50" t="s">
        <v>548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</row>
    <row r="51" spans="1:11" ht="26.25" customHeight="1">
      <c r="A51" s="50" t="s">
        <v>550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</row>
    <row r="52" spans="1:10" ht="26.25" customHeight="1">
      <c r="A52" s="50" t="s">
        <v>551</v>
      </c>
      <c r="B52" s="49"/>
      <c r="C52" s="49"/>
      <c r="D52" s="49"/>
      <c r="E52" s="49"/>
      <c r="F52" s="49"/>
      <c r="G52" s="49"/>
      <c r="H52" s="49"/>
      <c r="I52" s="49"/>
      <c r="J52" s="49"/>
    </row>
    <row r="53" spans="1:10" ht="26.25" customHeight="1">
      <c r="A53" s="50" t="s">
        <v>309</v>
      </c>
      <c r="B53" s="49"/>
      <c r="C53" s="49"/>
      <c r="D53" s="49"/>
      <c r="E53" s="49"/>
      <c r="F53" s="49"/>
      <c r="G53" s="49"/>
      <c r="H53" s="49"/>
      <c r="I53" s="49"/>
      <c r="J53" s="49"/>
    </row>
    <row r="54" spans="1:11" ht="26.25" customHeight="1">
      <c r="A54" s="50" t="s">
        <v>310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</row>
    <row r="55" spans="1:11" ht="26.25" customHeight="1">
      <c r="A55" s="50" t="s">
        <v>238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</row>
    <row r="56" spans="1:11" s="12" customFormat="1" ht="26.25" customHeight="1">
      <c r="A56" s="50" t="s">
        <v>213</v>
      </c>
      <c r="B56" s="49"/>
      <c r="C56" s="49"/>
      <c r="D56" s="49"/>
      <c r="E56" s="49"/>
      <c r="F56" s="49"/>
      <c r="G56" s="49"/>
      <c r="H56" s="49"/>
      <c r="I56" s="49"/>
      <c r="J56" s="49"/>
      <c r="K56" s="51"/>
    </row>
    <row r="57" spans="1:11" s="12" customFormat="1" ht="26.25" customHeight="1">
      <c r="A57" s="50"/>
      <c r="B57" s="49"/>
      <c r="C57" s="49"/>
      <c r="D57" s="49"/>
      <c r="E57" s="49"/>
      <c r="F57" s="49"/>
      <c r="G57" s="49"/>
      <c r="H57" s="49"/>
      <c r="I57" s="49"/>
      <c r="J57" s="49"/>
      <c r="K57" s="51"/>
    </row>
    <row r="58" spans="1:11" ht="26.25" customHeight="1">
      <c r="A58" s="50"/>
      <c r="B58" s="49"/>
      <c r="C58" s="12" t="s">
        <v>178</v>
      </c>
      <c r="D58" s="49"/>
      <c r="E58" s="49"/>
      <c r="F58" s="49"/>
      <c r="G58" s="49"/>
      <c r="H58" s="49"/>
      <c r="I58" s="49"/>
      <c r="J58" s="49"/>
      <c r="K58" s="49"/>
    </row>
    <row r="59" spans="1:11" ht="26.25" customHeight="1">
      <c r="A59" s="50"/>
      <c r="B59" s="49"/>
      <c r="C59" s="12" t="s">
        <v>177</v>
      </c>
      <c r="D59" s="49"/>
      <c r="E59" s="49"/>
      <c r="F59" s="49"/>
      <c r="G59" s="49"/>
      <c r="H59" s="49"/>
      <c r="I59" s="49"/>
      <c r="J59" s="49"/>
      <c r="K59" s="49"/>
    </row>
    <row r="60" spans="1:11" ht="26.25" customHeight="1">
      <c r="A60" s="50"/>
      <c r="B60" s="49"/>
      <c r="C60" s="49"/>
      <c r="D60" s="49"/>
      <c r="E60" s="49"/>
      <c r="F60" s="49"/>
      <c r="G60" s="49"/>
      <c r="H60" s="49"/>
      <c r="I60" s="49"/>
      <c r="J60" s="49"/>
      <c r="K60" s="49"/>
    </row>
    <row r="61" spans="1:11" ht="24.75" customHeight="1">
      <c r="A61" s="123" t="s">
        <v>136</v>
      </c>
      <c r="B61" s="123"/>
      <c r="C61" s="123"/>
      <c r="D61" s="123"/>
      <c r="E61" s="123"/>
      <c r="F61" s="123"/>
      <c r="G61" s="123"/>
      <c r="H61" s="123"/>
      <c r="I61" s="123"/>
      <c r="J61" s="123"/>
      <c r="K61" s="123"/>
    </row>
    <row r="62" spans="1:11" ht="24.75" customHeight="1">
      <c r="A62" s="50"/>
      <c r="B62" s="49"/>
      <c r="C62" s="49"/>
      <c r="D62" s="49"/>
      <c r="E62" s="49"/>
      <c r="F62" s="49"/>
      <c r="G62" s="49"/>
      <c r="H62" s="49"/>
      <c r="I62" s="49"/>
      <c r="J62" s="49"/>
      <c r="K62" s="49"/>
    </row>
    <row r="63" spans="1:10" ht="24.75" customHeight="1">
      <c r="A63" s="50" t="s">
        <v>312</v>
      </c>
      <c r="B63" s="49"/>
      <c r="C63" s="49"/>
      <c r="D63" s="49"/>
      <c r="E63" s="49"/>
      <c r="F63" s="49"/>
      <c r="G63" s="49"/>
      <c r="H63" s="49"/>
      <c r="I63" s="49"/>
      <c r="J63" s="49"/>
    </row>
    <row r="64" spans="1:10" ht="24.75" customHeight="1">
      <c r="A64" s="50" t="s">
        <v>552</v>
      </c>
      <c r="B64" s="49"/>
      <c r="C64" s="49"/>
      <c r="D64" s="49"/>
      <c r="E64" s="49"/>
      <c r="F64" s="49"/>
      <c r="G64" s="49"/>
      <c r="H64" s="49"/>
      <c r="I64" s="49"/>
      <c r="J64" s="49"/>
    </row>
    <row r="65" spans="1:10" ht="24.75" customHeight="1">
      <c r="A65" s="50" t="s">
        <v>313</v>
      </c>
      <c r="B65" s="49"/>
      <c r="C65" s="49"/>
      <c r="D65" s="49"/>
      <c r="E65" s="49"/>
      <c r="F65" s="49"/>
      <c r="G65" s="49"/>
      <c r="H65" s="49"/>
      <c r="I65" s="49"/>
      <c r="J65" s="49"/>
    </row>
    <row r="66" spans="1:10" ht="24.75" customHeight="1">
      <c r="A66" s="50" t="s">
        <v>311</v>
      </c>
      <c r="B66" s="49"/>
      <c r="C66" s="49"/>
      <c r="D66" s="49"/>
      <c r="E66" s="49"/>
      <c r="F66" s="49"/>
      <c r="G66" s="49"/>
      <c r="H66" s="49"/>
      <c r="I66" s="49"/>
      <c r="J66" s="49"/>
    </row>
    <row r="67" spans="1:10" ht="24.75" customHeight="1">
      <c r="A67" s="50" t="s">
        <v>314</v>
      </c>
      <c r="B67" s="49"/>
      <c r="C67" s="49"/>
      <c r="D67" s="49"/>
      <c r="E67" s="49"/>
      <c r="F67" s="49"/>
      <c r="G67" s="49"/>
      <c r="H67" s="49"/>
      <c r="I67" s="49"/>
      <c r="J67" s="49"/>
    </row>
    <row r="68" spans="1:10" ht="24.75" customHeight="1">
      <c r="A68" s="50" t="s">
        <v>317</v>
      </c>
      <c r="B68" s="49"/>
      <c r="C68" s="49"/>
      <c r="D68" s="49"/>
      <c r="E68" s="49"/>
      <c r="F68" s="49"/>
      <c r="G68" s="49"/>
      <c r="H68" s="49"/>
      <c r="I68" s="49"/>
      <c r="J68" s="49"/>
    </row>
    <row r="69" spans="1:10" ht="24.75" customHeight="1">
      <c r="A69" s="50" t="s">
        <v>239</v>
      </c>
      <c r="B69" s="49"/>
      <c r="C69" s="49"/>
      <c r="D69" s="49"/>
      <c r="E69" s="49"/>
      <c r="F69" s="49"/>
      <c r="G69" s="49"/>
      <c r="H69" s="49"/>
      <c r="I69" s="49"/>
      <c r="J69" s="49"/>
    </row>
    <row r="70" spans="1:10" ht="24.75" customHeight="1">
      <c r="A70" s="50" t="s">
        <v>318</v>
      </c>
      <c r="B70" s="49"/>
      <c r="C70" s="49"/>
      <c r="D70" s="49"/>
      <c r="E70" s="49"/>
      <c r="F70" s="49"/>
      <c r="G70" s="49"/>
      <c r="H70" s="49"/>
      <c r="I70" s="49"/>
      <c r="J70" s="49"/>
    </row>
    <row r="71" spans="1:10" ht="24.75" customHeight="1">
      <c r="A71" s="50" t="s">
        <v>240</v>
      </c>
      <c r="B71" s="49"/>
      <c r="C71" s="49"/>
      <c r="D71" s="49"/>
      <c r="E71" s="49"/>
      <c r="F71" s="49"/>
      <c r="G71" s="49"/>
      <c r="H71" s="49"/>
      <c r="I71" s="49"/>
      <c r="J71" s="49"/>
    </row>
    <row r="72" spans="1:10" ht="24.75" customHeight="1">
      <c r="A72" s="50"/>
      <c r="B72" s="49" t="s">
        <v>204</v>
      </c>
      <c r="C72" s="49"/>
      <c r="D72" s="49"/>
      <c r="E72" s="49"/>
      <c r="F72" s="49"/>
      <c r="G72" s="49"/>
      <c r="H72" s="49" t="s">
        <v>208</v>
      </c>
      <c r="I72" s="49"/>
      <c r="J72" s="49"/>
    </row>
    <row r="73" spans="1:10" ht="24.75" customHeight="1">
      <c r="A73" s="50"/>
      <c r="B73" s="49" t="s">
        <v>205</v>
      </c>
      <c r="C73" s="49"/>
      <c r="D73" s="49"/>
      <c r="E73" s="49"/>
      <c r="F73" s="49"/>
      <c r="G73" s="49"/>
      <c r="H73" s="49" t="s">
        <v>209</v>
      </c>
      <c r="I73" s="49"/>
      <c r="J73" s="49"/>
    </row>
    <row r="74" spans="1:10" ht="24.75" customHeight="1">
      <c r="A74" s="50"/>
      <c r="B74" s="49" t="s">
        <v>206</v>
      </c>
      <c r="C74" s="49"/>
      <c r="D74" s="49"/>
      <c r="E74" s="49"/>
      <c r="F74" s="49"/>
      <c r="G74" s="49"/>
      <c r="H74" s="49" t="s">
        <v>209</v>
      </c>
      <c r="I74" s="49"/>
      <c r="J74" s="49"/>
    </row>
    <row r="75" spans="1:11" ht="24.75" customHeight="1">
      <c r="A75" s="50"/>
      <c r="B75" s="49" t="s">
        <v>207</v>
      </c>
      <c r="C75" s="49"/>
      <c r="D75" s="49"/>
      <c r="E75" s="49"/>
      <c r="F75" s="49"/>
      <c r="G75" s="49"/>
      <c r="H75" s="49" t="s">
        <v>209</v>
      </c>
      <c r="I75" s="49"/>
      <c r="J75" s="49"/>
      <c r="K75" s="80"/>
    </row>
    <row r="76" spans="1:11" ht="24.75" customHeight="1">
      <c r="A76" s="50" t="s">
        <v>315</v>
      </c>
      <c r="B76" s="49"/>
      <c r="C76" s="49"/>
      <c r="D76" s="49"/>
      <c r="E76" s="49"/>
      <c r="F76" s="49"/>
      <c r="G76" s="49"/>
      <c r="H76" s="49"/>
      <c r="I76" s="49"/>
      <c r="J76" s="49"/>
      <c r="K76" s="49"/>
    </row>
    <row r="77" spans="1:11" ht="24.75" customHeight="1">
      <c r="A77" s="50" t="s">
        <v>321</v>
      </c>
      <c r="B77" s="49"/>
      <c r="C77" s="49"/>
      <c r="D77" s="49"/>
      <c r="E77" s="49"/>
      <c r="F77" s="49"/>
      <c r="G77" s="49"/>
      <c r="H77" s="49"/>
      <c r="I77" s="49"/>
      <c r="J77" s="49"/>
      <c r="K77" s="49"/>
    </row>
    <row r="78" spans="1:11" ht="24.75" customHeight="1">
      <c r="A78" s="50" t="s">
        <v>322</v>
      </c>
      <c r="B78" s="49"/>
      <c r="C78" s="49"/>
      <c r="D78" s="49"/>
      <c r="E78" s="49"/>
      <c r="F78" s="49"/>
      <c r="G78" s="49"/>
      <c r="H78" s="49"/>
      <c r="I78" s="49"/>
      <c r="J78" s="49"/>
      <c r="K78" s="49"/>
    </row>
    <row r="79" spans="1:11" ht="24.75" customHeight="1">
      <c r="A79" s="50" t="s">
        <v>323</v>
      </c>
      <c r="B79" s="49"/>
      <c r="C79" s="49"/>
      <c r="D79" s="49"/>
      <c r="E79" s="49"/>
      <c r="F79" s="49"/>
      <c r="G79" s="49"/>
      <c r="H79" s="49"/>
      <c r="I79" s="49"/>
      <c r="J79" s="49"/>
      <c r="K79" s="49"/>
    </row>
    <row r="80" spans="1:11" ht="24.75" customHeight="1">
      <c r="A80" s="50" t="s">
        <v>325</v>
      </c>
      <c r="B80" s="49"/>
      <c r="C80" s="49"/>
      <c r="D80" s="49"/>
      <c r="E80" s="49"/>
      <c r="F80" s="49"/>
      <c r="G80" s="49"/>
      <c r="H80" s="49"/>
      <c r="I80" s="49"/>
      <c r="J80" s="49"/>
      <c r="K80" s="49"/>
    </row>
    <row r="81" spans="1:10" ht="24.75" customHeight="1">
      <c r="A81" s="50" t="s">
        <v>212</v>
      </c>
      <c r="B81" s="49"/>
      <c r="C81" s="49"/>
      <c r="D81" s="49"/>
      <c r="E81" s="49"/>
      <c r="F81" s="49"/>
      <c r="G81" s="49"/>
      <c r="H81" s="49"/>
      <c r="I81" s="49"/>
      <c r="J81" s="49"/>
    </row>
    <row r="82" spans="1:11" ht="24.75" customHeight="1">
      <c r="A82" s="50" t="s">
        <v>326</v>
      </c>
      <c r="B82" s="49"/>
      <c r="C82" s="49"/>
      <c r="D82" s="49"/>
      <c r="E82" s="49"/>
      <c r="F82" s="49"/>
      <c r="G82" s="49"/>
      <c r="H82" s="49"/>
      <c r="I82" s="49"/>
      <c r="J82" s="49"/>
      <c r="K82" s="49"/>
    </row>
    <row r="83" spans="1:11" ht="24.75" customHeight="1">
      <c r="A83" s="50" t="s">
        <v>211</v>
      </c>
      <c r="B83" s="49"/>
      <c r="C83" s="49"/>
      <c r="D83" s="49"/>
      <c r="E83" s="49"/>
      <c r="F83" s="49"/>
      <c r="G83" s="49"/>
      <c r="H83" s="49"/>
      <c r="I83" s="49"/>
      <c r="J83" s="49"/>
      <c r="K83" s="49"/>
    </row>
    <row r="84" spans="1:11" ht="24.75" customHeight="1">
      <c r="A84" s="50" t="s">
        <v>319</v>
      </c>
      <c r="B84" s="49"/>
      <c r="C84" s="49"/>
      <c r="D84" s="49"/>
      <c r="E84" s="49"/>
      <c r="F84" s="49"/>
      <c r="G84" s="49"/>
      <c r="H84" s="49"/>
      <c r="I84" s="49"/>
      <c r="J84" s="49"/>
      <c r="K84" s="22"/>
    </row>
    <row r="85" spans="1:11" ht="24.75" customHeight="1">
      <c r="A85" s="50" t="s">
        <v>630</v>
      </c>
      <c r="B85" s="49"/>
      <c r="C85" s="49"/>
      <c r="D85" s="49"/>
      <c r="E85" s="49"/>
      <c r="F85" s="49"/>
      <c r="G85" s="49"/>
      <c r="H85" s="49"/>
      <c r="I85" s="49"/>
      <c r="J85" s="49"/>
      <c r="K85" s="49"/>
    </row>
    <row r="86" spans="1:10" ht="25.5" customHeight="1">
      <c r="A86" s="50" t="s">
        <v>320</v>
      </c>
      <c r="B86" s="49"/>
      <c r="C86" s="49"/>
      <c r="D86" s="49"/>
      <c r="E86" s="49"/>
      <c r="F86" s="49"/>
      <c r="G86" s="49"/>
      <c r="H86" s="49"/>
      <c r="I86" s="49"/>
      <c r="J86" s="49"/>
    </row>
    <row r="87" spans="1:11" ht="25.5" customHeight="1">
      <c r="A87" s="49" t="s">
        <v>324</v>
      </c>
      <c r="B87" s="49"/>
      <c r="C87" s="49"/>
      <c r="D87" s="49"/>
      <c r="E87" s="49"/>
      <c r="F87" s="49"/>
      <c r="G87" s="49"/>
      <c r="H87" s="49"/>
      <c r="I87" s="49"/>
      <c r="J87" s="49"/>
      <c r="K87" s="49"/>
    </row>
    <row r="88" spans="1:11" ht="25.5" customHeight="1">
      <c r="A88" s="49" t="s">
        <v>631</v>
      </c>
      <c r="B88" s="49"/>
      <c r="C88" s="49"/>
      <c r="D88" s="49"/>
      <c r="E88" s="49"/>
      <c r="F88" s="49"/>
      <c r="G88" s="49"/>
      <c r="H88" s="49"/>
      <c r="I88" s="49"/>
      <c r="J88" s="49"/>
      <c r="K88" s="49"/>
    </row>
    <row r="89" spans="1:11" ht="24.75" customHeight="1">
      <c r="A89" s="50"/>
      <c r="B89" s="49"/>
      <c r="C89" s="49"/>
      <c r="D89" s="49"/>
      <c r="E89" s="49"/>
      <c r="F89" s="49"/>
      <c r="G89" s="49"/>
      <c r="H89" s="49"/>
      <c r="I89" s="49"/>
      <c r="J89" s="49"/>
      <c r="K89" s="49"/>
    </row>
    <row r="90" spans="1:11" ht="24.75" customHeight="1">
      <c r="A90" s="50"/>
      <c r="B90" s="49"/>
      <c r="C90" s="12" t="s">
        <v>178</v>
      </c>
      <c r="D90" s="49"/>
      <c r="E90" s="49"/>
      <c r="F90" s="49"/>
      <c r="G90" s="49"/>
      <c r="H90" s="49"/>
      <c r="I90" s="49"/>
      <c r="J90" s="49"/>
      <c r="K90" s="49"/>
    </row>
    <row r="91" spans="1:11" ht="24.75" customHeight="1">
      <c r="A91" s="50"/>
      <c r="B91" s="49"/>
      <c r="C91" s="12" t="s">
        <v>177</v>
      </c>
      <c r="D91" s="49"/>
      <c r="E91" s="49"/>
      <c r="F91" s="49"/>
      <c r="G91" s="49"/>
      <c r="H91" s="49"/>
      <c r="I91" s="49"/>
      <c r="J91" s="49"/>
      <c r="K91" s="49"/>
    </row>
    <row r="92" spans="1:11" ht="24.75" customHeight="1">
      <c r="A92" s="50"/>
      <c r="B92" s="49"/>
      <c r="C92" s="49"/>
      <c r="D92" s="49"/>
      <c r="E92" s="49"/>
      <c r="F92" s="49"/>
      <c r="G92" s="49"/>
      <c r="H92" s="49"/>
      <c r="I92" s="49"/>
      <c r="J92" s="49"/>
      <c r="K92" s="49"/>
    </row>
    <row r="93" spans="1:11" ht="27.75" customHeight="1">
      <c r="A93" s="123" t="s">
        <v>152</v>
      </c>
      <c r="B93" s="123"/>
      <c r="C93" s="123"/>
      <c r="D93" s="123"/>
      <c r="E93" s="123"/>
      <c r="F93" s="123"/>
      <c r="G93" s="123"/>
      <c r="H93" s="123"/>
      <c r="I93" s="123"/>
      <c r="J93" s="123"/>
      <c r="K93" s="123"/>
    </row>
    <row r="94" spans="1:11" ht="27.75" customHeight="1">
      <c r="A94" s="50"/>
      <c r="B94" s="49"/>
      <c r="C94" s="49"/>
      <c r="D94" s="49"/>
      <c r="E94" s="49"/>
      <c r="F94" s="49"/>
      <c r="G94" s="49"/>
      <c r="H94" s="49"/>
      <c r="I94" s="49"/>
      <c r="J94" s="49"/>
      <c r="K94" s="49"/>
    </row>
    <row r="95" spans="1:11" ht="27.75" customHeight="1">
      <c r="A95" s="50" t="s">
        <v>8</v>
      </c>
      <c r="B95" s="49"/>
      <c r="C95" s="49"/>
      <c r="D95" s="49"/>
      <c r="E95" s="49"/>
      <c r="F95" s="49"/>
      <c r="G95" s="49"/>
      <c r="H95" s="49"/>
      <c r="I95" s="49"/>
      <c r="J95" s="49"/>
      <c r="K95" s="49"/>
    </row>
    <row r="96" spans="1:11" ht="27.75" customHeight="1">
      <c r="A96" s="50"/>
      <c r="B96" s="49"/>
      <c r="C96" s="49"/>
      <c r="D96" s="49"/>
      <c r="E96" s="121" t="s">
        <v>197</v>
      </c>
      <c r="F96" s="121"/>
      <c r="G96" s="121"/>
      <c r="H96" s="49"/>
      <c r="I96" s="121" t="s">
        <v>196</v>
      </c>
      <c r="J96" s="121"/>
      <c r="K96" s="121"/>
    </row>
    <row r="97" spans="1:11" ht="27.75" customHeight="1">
      <c r="A97" s="49"/>
      <c r="B97" s="49"/>
      <c r="C97" s="49"/>
      <c r="D97" s="49"/>
      <c r="E97" s="82"/>
      <c r="F97" s="67" t="s">
        <v>327</v>
      </c>
      <c r="G97" s="82"/>
      <c r="H97" s="67"/>
      <c r="I97" s="58"/>
      <c r="J97" s="67" t="s">
        <v>327</v>
      </c>
      <c r="K97" s="58"/>
    </row>
    <row r="98" spans="1:11" ht="27.75" customHeight="1">
      <c r="A98" s="50" t="s">
        <v>10</v>
      </c>
      <c r="C98" s="50"/>
      <c r="D98" s="49"/>
      <c r="E98" s="49">
        <v>24042625</v>
      </c>
      <c r="F98" s="49"/>
      <c r="G98" s="49">
        <v>20421518</v>
      </c>
      <c r="H98" s="49"/>
      <c r="I98" s="49">
        <v>10365887</v>
      </c>
      <c r="J98" s="49"/>
      <c r="K98" s="49">
        <v>8174715</v>
      </c>
    </row>
    <row r="99" spans="1:11" ht="27.75" customHeight="1">
      <c r="A99" s="50" t="s">
        <v>9</v>
      </c>
      <c r="C99" s="50"/>
      <c r="D99" s="49"/>
      <c r="E99" s="49">
        <v>151125.17</v>
      </c>
      <c r="F99" s="49"/>
      <c r="G99" s="49">
        <v>113023.29</v>
      </c>
      <c r="H99" s="49"/>
      <c r="I99" s="49">
        <v>90927.76</v>
      </c>
      <c r="J99" s="49"/>
      <c r="K99" s="49">
        <v>79805.35</v>
      </c>
    </row>
    <row r="100" spans="1:11" ht="27.75" customHeight="1">
      <c r="A100" s="50" t="s">
        <v>11</v>
      </c>
      <c r="C100" s="50"/>
      <c r="D100" s="49"/>
      <c r="E100" s="49">
        <v>15583827.47</v>
      </c>
      <c r="F100" s="49"/>
      <c r="G100" s="49">
        <v>14913002.69</v>
      </c>
      <c r="H100" s="49"/>
      <c r="I100" s="49">
        <v>9038884.97</v>
      </c>
      <c r="J100" s="49"/>
      <c r="K100" s="49">
        <v>7677133.05</v>
      </c>
    </row>
    <row r="101" spans="1:11" ht="27.75" customHeight="1">
      <c r="A101" s="50" t="s">
        <v>12</v>
      </c>
      <c r="C101" s="50"/>
      <c r="D101" s="49"/>
      <c r="E101" s="49">
        <v>101292.18</v>
      </c>
      <c r="F101" s="49"/>
      <c r="G101" s="49">
        <v>101292.18</v>
      </c>
      <c r="H101" s="49"/>
      <c r="I101" s="49">
        <v>98478.42</v>
      </c>
      <c r="J101" s="49"/>
      <c r="K101" s="49">
        <v>98478.42</v>
      </c>
    </row>
    <row r="102" spans="1:11" ht="27.75" customHeight="1" thickBot="1">
      <c r="A102" s="49"/>
      <c r="B102" s="49"/>
      <c r="C102" s="50" t="s">
        <v>133</v>
      </c>
      <c r="E102" s="53">
        <f>SUM(E98:E101)</f>
        <v>39878869.82</v>
      </c>
      <c r="F102" s="49"/>
      <c r="G102" s="53">
        <f>SUM(G98:G101)</f>
        <v>35548836.16</v>
      </c>
      <c r="H102" s="49"/>
      <c r="I102" s="53">
        <f>SUM(I98:I101)</f>
        <v>19594178.150000002</v>
      </c>
      <c r="J102" s="49"/>
      <c r="K102" s="53">
        <f>SUM(K98:K101)</f>
        <v>16030131.819999998</v>
      </c>
    </row>
    <row r="103" spans="1:11" ht="27.75" customHeight="1" thickTop="1">
      <c r="A103" s="49" t="s">
        <v>328</v>
      </c>
      <c r="B103" s="49"/>
      <c r="C103" s="49"/>
      <c r="D103" s="50"/>
      <c r="E103" s="50"/>
      <c r="F103" s="49"/>
      <c r="G103" s="49"/>
      <c r="H103" s="49"/>
      <c r="I103" s="49"/>
      <c r="J103" s="49"/>
      <c r="K103" s="61"/>
    </row>
    <row r="104" spans="1:11" ht="27.75" customHeight="1">
      <c r="A104" s="49"/>
      <c r="B104" s="49"/>
      <c r="C104" s="49"/>
      <c r="D104" s="50"/>
      <c r="E104" s="121" t="s">
        <v>197</v>
      </c>
      <c r="F104" s="121"/>
      <c r="G104" s="121"/>
      <c r="H104" s="49"/>
      <c r="I104" s="121" t="s">
        <v>196</v>
      </c>
      <c r="J104" s="121"/>
      <c r="K104" s="121"/>
    </row>
    <row r="105" spans="1:11" ht="27.75" customHeight="1">
      <c r="A105" s="49"/>
      <c r="B105" s="49"/>
      <c r="C105" s="49"/>
      <c r="D105" s="50"/>
      <c r="E105" s="82"/>
      <c r="F105" s="67" t="s">
        <v>327</v>
      </c>
      <c r="G105" s="82"/>
      <c r="H105" s="67"/>
      <c r="I105" s="58"/>
      <c r="J105" s="67" t="s">
        <v>327</v>
      </c>
      <c r="K105" s="58"/>
    </row>
    <row r="106" spans="1:11" ht="27.75" customHeight="1">
      <c r="A106" s="49" t="s">
        <v>13</v>
      </c>
      <c r="C106" s="49"/>
      <c r="D106" s="50"/>
      <c r="E106" s="49">
        <v>425324</v>
      </c>
      <c r="F106" s="49"/>
      <c r="G106" s="49">
        <v>0</v>
      </c>
      <c r="H106" s="49"/>
      <c r="I106" s="61">
        <v>734865.48</v>
      </c>
      <c r="J106" s="49"/>
      <c r="K106" s="61">
        <v>928070.21</v>
      </c>
    </row>
    <row r="107" spans="1:11" ht="27.75" customHeight="1">
      <c r="A107" s="49" t="s">
        <v>14</v>
      </c>
      <c r="C107" s="49"/>
      <c r="D107" s="50"/>
      <c r="E107" s="49">
        <v>838742836</v>
      </c>
      <c r="F107" s="49"/>
      <c r="G107" s="49">
        <v>594382869</v>
      </c>
      <c r="H107" s="49"/>
      <c r="I107" s="61">
        <v>370558190.33</v>
      </c>
      <c r="J107" s="49"/>
      <c r="K107" s="61">
        <v>266136926</v>
      </c>
    </row>
    <row r="108" spans="1:11" ht="27.75" customHeight="1">
      <c r="A108" s="49" t="s">
        <v>15</v>
      </c>
      <c r="C108" s="49"/>
      <c r="D108" s="50"/>
      <c r="E108" s="49"/>
      <c r="F108" s="49"/>
      <c r="G108" s="49"/>
      <c r="H108" s="49"/>
      <c r="I108" s="61"/>
      <c r="J108" s="49"/>
      <c r="K108" s="61"/>
    </row>
    <row r="109" spans="1:11" ht="27.75" customHeight="1">
      <c r="A109" s="49" t="s">
        <v>16</v>
      </c>
      <c r="C109" s="49"/>
      <c r="D109" s="50"/>
      <c r="E109" s="49">
        <v>2020562</v>
      </c>
      <c r="F109" s="49"/>
      <c r="G109" s="49">
        <v>560809</v>
      </c>
      <c r="H109" s="49"/>
      <c r="I109" s="61">
        <v>2002679</v>
      </c>
      <c r="J109" s="49"/>
      <c r="K109" s="61">
        <v>553826</v>
      </c>
    </row>
    <row r="110" spans="1:11" ht="27.75" customHeight="1">
      <c r="A110" s="49" t="s">
        <v>553</v>
      </c>
      <c r="C110" s="49"/>
      <c r="D110" s="50"/>
      <c r="E110" s="76">
        <v>9737703.98</v>
      </c>
      <c r="F110" s="49"/>
      <c r="G110" s="76">
        <v>0</v>
      </c>
      <c r="H110" s="49"/>
      <c r="I110" s="73">
        <v>2659723.99</v>
      </c>
      <c r="J110" s="49"/>
      <c r="K110" s="73">
        <v>0</v>
      </c>
    </row>
    <row r="111" spans="1:11" ht="27.75" customHeight="1">
      <c r="A111" s="49"/>
      <c r="B111" s="54"/>
      <c r="C111" s="50" t="s">
        <v>133</v>
      </c>
      <c r="E111" s="61">
        <f>SUM(E106:E110)</f>
        <v>850926425.98</v>
      </c>
      <c r="F111" s="49"/>
      <c r="G111" s="61">
        <f>SUM(G106:G110)</f>
        <v>594943678</v>
      </c>
      <c r="H111" s="49"/>
      <c r="I111" s="61">
        <f>SUM(I106:I110)</f>
        <v>375955458.8</v>
      </c>
      <c r="J111" s="49"/>
      <c r="K111" s="61">
        <f>SUM(K106:K110)</f>
        <v>267618822.21</v>
      </c>
    </row>
    <row r="112" spans="1:11" ht="27.75" customHeight="1">
      <c r="A112" s="49" t="s">
        <v>20</v>
      </c>
      <c r="B112" s="54"/>
      <c r="E112" s="76">
        <v>-102377069.85</v>
      </c>
      <c r="F112" s="49"/>
      <c r="G112" s="76">
        <v>-53296667.12</v>
      </c>
      <c r="H112" s="49"/>
      <c r="I112" s="73">
        <v>-44540013.01</v>
      </c>
      <c r="J112" s="49"/>
      <c r="K112" s="73">
        <v>-23611596.54</v>
      </c>
    </row>
    <row r="113" spans="1:11" ht="27.75" customHeight="1">
      <c r="A113" s="49"/>
      <c r="B113" s="54"/>
      <c r="C113" s="50" t="s">
        <v>133</v>
      </c>
      <c r="E113" s="61">
        <f>SUM(E111:E112)</f>
        <v>748549356.13</v>
      </c>
      <c r="F113" s="49"/>
      <c r="G113" s="61">
        <f>SUM(G111:G112)</f>
        <v>541647010.88</v>
      </c>
      <c r="H113" s="49"/>
      <c r="I113" s="61">
        <f>SUM(I111:I112)</f>
        <v>331415445.79</v>
      </c>
      <c r="J113" s="49"/>
      <c r="K113" s="61">
        <f>SUM(K111:K112)</f>
        <v>244007225.67000002</v>
      </c>
    </row>
    <row r="114" spans="1:11" ht="27.75" customHeight="1">
      <c r="A114" s="49" t="s">
        <v>17</v>
      </c>
      <c r="C114" s="49"/>
      <c r="D114" s="50"/>
      <c r="E114" s="15">
        <v>-57844467.7</v>
      </c>
      <c r="G114" s="76">
        <v>-45095202.47</v>
      </c>
      <c r="I114" s="73">
        <v>-24878353.67</v>
      </c>
      <c r="K114" s="73">
        <v>-23285257.95</v>
      </c>
    </row>
    <row r="115" spans="1:11" ht="27.75" customHeight="1" thickBot="1">
      <c r="A115" s="49" t="s">
        <v>18</v>
      </c>
      <c r="C115" s="49"/>
      <c r="D115" s="50"/>
      <c r="E115" s="74">
        <f>SUM(E113:E114)</f>
        <v>690704888.43</v>
      </c>
      <c r="F115" s="49"/>
      <c r="G115" s="74">
        <f>SUM(G113:G114)</f>
        <v>496551808.40999997</v>
      </c>
      <c r="H115" s="49"/>
      <c r="I115" s="74">
        <f>SUM(I113:I114)</f>
        <v>306537092.12</v>
      </c>
      <c r="J115" s="49"/>
      <c r="K115" s="74">
        <f>SUM(K113:K114)</f>
        <v>220721967.72000003</v>
      </c>
    </row>
    <row r="116" spans="1:11" ht="27.75" customHeight="1" thickTop="1">
      <c r="A116" s="49"/>
      <c r="C116" s="49"/>
      <c r="D116" s="50"/>
      <c r="E116" s="61"/>
      <c r="F116" s="49"/>
      <c r="G116" s="61"/>
      <c r="H116" s="49"/>
      <c r="I116" s="61"/>
      <c r="J116" s="49"/>
      <c r="K116" s="61"/>
    </row>
    <row r="117" spans="1:11" ht="27.75" customHeight="1">
      <c r="A117" s="49"/>
      <c r="C117" s="49"/>
      <c r="D117" s="50"/>
      <c r="E117" s="61"/>
      <c r="F117" s="49"/>
      <c r="G117" s="61"/>
      <c r="H117" s="49"/>
      <c r="I117" s="61"/>
      <c r="J117" s="49"/>
      <c r="K117" s="61"/>
    </row>
    <row r="118" spans="1:11" ht="27.75" customHeight="1">
      <c r="A118" s="49"/>
      <c r="C118" s="12" t="s">
        <v>178</v>
      </c>
      <c r="D118" s="50"/>
      <c r="E118" s="61"/>
      <c r="F118" s="49"/>
      <c r="G118" s="61"/>
      <c r="H118" s="49"/>
      <c r="I118" s="61"/>
      <c r="J118" s="49"/>
      <c r="K118" s="61"/>
    </row>
    <row r="119" spans="1:11" ht="27.75" customHeight="1">
      <c r="A119" s="49"/>
      <c r="C119" s="12" t="s">
        <v>177</v>
      </c>
      <c r="D119" s="50"/>
      <c r="E119" s="61"/>
      <c r="F119" s="49"/>
      <c r="G119" s="61"/>
      <c r="H119" s="49"/>
      <c r="I119" s="61"/>
      <c r="J119" s="49"/>
      <c r="K119" s="61"/>
    </row>
    <row r="120" spans="1:11" ht="27.75" customHeight="1">
      <c r="A120" s="49"/>
      <c r="C120" s="49"/>
      <c r="D120" s="50"/>
      <c r="E120" s="61"/>
      <c r="F120" s="49"/>
      <c r="G120" s="61"/>
      <c r="H120" s="49"/>
      <c r="I120" s="61"/>
      <c r="J120" s="49"/>
      <c r="K120" s="61"/>
    </row>
    <row r="121" spans="1:11" ht="24.75" customHeight="1">
      <c r="A121" s="120" t="s">
        <v>245</v>
      </c>
      <c r="B121" s="120"/>
      <c r="C121" s="120"/>
      <c r="D121" s="120"/>
      <c r="E121" s="120"/>
      <c r="F121" s="120"/>
      <c r="G121" s="120"/>
      <c r="H121" s="120"/>
      <c r="I121" s="120"/>
      <c r="J121" s="120"/>
      <c r="K121" s="120"/>
    </row>
    <row r="122" spans="1:11" ht="24.75" customHeight="1">
      <c r="A122" s="49"/>
      <c r="C122" s="49"/>
      <c r="D122" s="50"/>
      <c r="E122" s="61"/>
      <c r="F122" s="49"/>
      <c r="G122" s="61"/>
      <c r="H122" s="49"/>
      <c r="I122" s="61"/>
      <c r="J122" s="49"/>
      <c r="K122" s="61"/>
    </row>
    <row r="123" spans="1:11" ht="24.75" customHeight="1">
      <c r="A123" s="49" t="s">
        <v>332</v>
      </c>
      <c r="B123" s="49"/>
      <c r="C123" s="49"/>
      <c r="D123" s="49"/>
      <c r="E123" s="49"/>
      <c r="F123" s="49"/>
      <c r="G123" s="49"/>
      <c r="H123" s="49"/>
      <c r="I123" s="49"/>
      <c r="J123" s="49"/>
      <c r="K123" s="49"/>
    </row>
    <row r="124" spans="1:11" ht="24.75" customHeight="1">
      <c r="A124" s="49"/>
      <c r="B124" s="49"/>
      <c r="C124" s="49"/>
      <c r="D124" s="50"/>
      <c r="F124" s="86"/>
      <c r="G124" s="86"/>
      <c r="H124" s="49"/>
      <c r="I124" s="92" t="s">
        <v>197</v>
      </c>
      <c r="J124" s="85"/>
      <c r="K124" s="92" t="s">
        <v>196</v>
      </c>
    </row>
    <row r="125" spans="1:11" ht="24.75" customHeight="1">
      <c r="A125" s="49"/>
      <c r="B125" s="49"/>
      <c r="C125" s="49"/>
      <c r="D125" s="50"/>
      <c r="E125" s="90"/>
      <c r="F125" s="86"/>
      <c r="G125" s="90"/>
      <c r="H125" s="86"/>
      <c r="I125" s="58"/>
      <c r="J125" s="67" t="s">
        <v>26</v>
      </c>
      <c r="K125" s="58"/>
    </row>
    <row r="126" spans="1:11" ht="24.75" customHeight="1">
      <c r="A126" s="49" t="s">
        <v>22</v>
      </c>
      <c r="B126" s="49"/>
      <c r="C126" s="49"/>
      <c r="D126" s="50"/>
      <c r="E126" s="90"/>
      <c r="F126" s="67"/>
      <c r="G126" s="90"/>
      <c r="H126" s="67"/>
      <c r="I126" s="90"/>
      <c r="J126" s="67"/>
      <c r="K126" s="90"/>
    </row>
    <row r="127" spans="1:11" ht="24.75" customHeight="1">
      <c r="A127" s="49" t="s">
        <v>555</v>
      </c>
      <c r="C127" s="49"/>
      <c r="D127" s="49"/>
      <c r="E127" s="49"/>
      <c r="F127" s="49"/>
      <c r="G127" s="49"/>
      <c r="H127" s="49"/>
      <c r="I127" s="49">
        <v>531969438.76</v>
      </c>
      <c r="J127" s="49"/>
      <c r="K127" s="49">
        <v>235456248.93</v>
      </c>
    </row>
    <row r="128" spans="1:11" ht="24.75" customHeight="1">
      <c r="A128" s="49" t="s">
        <v>23</v>
      </c>
      <c r="C128" s="49"/>
      <c r="D128" s="49"/>
      <c r="E128" s="49"/>
      <c r="F128" s="49"/>
      <c r="G128" s="49"/>
      <c r="H128" s="49"/>
      <c r="I128" s="49">
        <v>121159446.51</v>
      </c>
      <c r="J128" s="49"/>
      <c r="K128" s="49">
        <v>54232560.69</v>
      </c>
    </row>
    <row r="129" spans="1:11" ht="24.75" customHeight="1">
      <c r="A129" s="49" t="s">
        <v>24</v>
      </c>
      <c r="C129" s="49"/>
      <c r="D129" s="49"/>
      <c r="E129" s="49"/>
      <c r="F129" s="49"/>
      <c r="G129" s="49"/>
      <c r="H129" s="49"/>
      <c r="I129" s="49">
        <v>48487381.81</v>
      </c>
      <c r="J129" s="49"/>
      <c r="K129" s="49">
        <v>20989149.6</v>
      </c>
    </row>
    <row r="130" spans="1:11" ht="24.75" customHeight="1">
      <c r="A130" s="49" t="s">
        <v>21</v>
      </c>
      <c r="C130" s="49"/>
      <c r="D130" s="49"/>
      <c r="E130" s="49"/>
      <c r="F130" s="49"/>
      <c r="G130" s="49"/>
      <c r="H130" s="49"/>
      <c r="I130" s="49">
        <v>17826891.05</v>
      </c>
      <c r="J130" s="49"/>
      <c r="K130" s="49">
        <v>8997597.57</v>
      </c>
    </row>
    <row r="131" spans="1:11" ht="24.75" customHeight="1">
      <c r="A131" s="49" t="s">
        <v>25</v>
      </c>
      <c r="C131" s="49"/>
      <c r="D131" s="49"/>
      <c r="E131" s="49"/>
      <c r="F131" s="49"/>
      <c r="G131" s="49"/>
      <c r="H131" s="49"/>
      <c r="I131" s="51">
        <v>29106198</v>
      </c>
      <c r="J131" s="49"/>
      <c r="K131" s="51">
        <v>11739889</v>
      </c>
    </row>
    <row r="132" spans="1:11" ht="24.75" customHeight="1" thickBot="1">
      <c r="A132" s="49"/>
      <c r="C132" s="50" t="s">
        <v>133</v>
      </c>
      <c r="D132" s="49"/>
      <c r="E132" s="49"/>
      <c r="F132" s="49"/>
      <c r="G132" s="49"/>
      <c r="H132" s="49"/>
      <c r="I132" s="53">
        <f>SUM(I127:I131)</f>
        <v>748549356.1299999</v>
      </c>
      <c r="J132" s="51"/>
      <c r="K132" s="53">
        <f>SUM(K127:K131)</f>
        <v>331415445.79</v>
      </c>
    </row>
    <row r="133" spans="1:11" ht="24.75" customHeight="1" thickTop="1">
      <c r="A133" s="49" t="s">
        <v>556</v>
      </c>
      <c r="B133" s="49"/>
      <c r="C133" s="49"/>
      <c r="D133" s="49"/>
      <c r="E133" s="91"/>
      <c r="F133" s="91"/>
      <c r="G133" s="91"/>
      <c r="H133" s="91"/>
      <c r="I133" s="91">
        <v>57844467.7</v>
      </c>
      <c r="J133" s="91"/>
      <c r="K133" s="91">
        <v>24878353.67</v>
      </c>
    </row>
    <row r="134" spans="1:11" ht="24.75" customHeight="1">
      <c r="A134" s="49" t="s">
        <v>27</v>
      </c>
      <c r="B134" s="49"/>
      <c r="C134" s="49"/>
      <c r="D134" s="50"/>
      <c r="E134" s="90"/>
      <c r="F134" s="67"/>
      <c r="G134" s="90"/>
      <c r="H134" s="67"/>
      <c r="I134" s="82"/>
      <c r="J134" s="86" t="s">
        <v>408</v>
      </c>
      <c r="K134" s="82"/>
    </row>
    <row r="135" spans="1:11" ht="24.75" customHeight="1">
      <c r="A135" s="49" t="s">
        <v>409</v>
      </c>
      <c r="C135" s="49"/>
      <c r="D135" s="49"/>
      <c r="E135" s="49"/>
      <c r="F135" s="49"/>
      <c r="G135" s="49"/>
      <c r="H135" s="49"/>
      <c r="I135" s="49">
        <v>467606746</v>
      </c>
      <c r="J135" s="49"/>
      <c r="K135" s="49">
        <v>197066429.21</v>
      </c>
    </row>
    <row r="136" spans="1:11" ht="24.75" customHeight="1">
      <c r="A136" s="49" t="s">
        <v>21</v>
      </c>
      <c r="C136" s="49"/>
      <c r="D136" s="49"/>
      <c r="E136" s="49"/>
      <c r="F136" s="49"/>
      <c r="G136" s="49"/>
      <c r="H136" s="49"/>
      <c r="I136" s="49">
        <v>12222129</v>
      </c>
      <c r="J136" s="49"/>
      <c r="K136" s="49">
        <v>4626782</v>
      </c>
    </row>
    <row r="137" spans="1:11" ht="24.75" customHeight="1">
      <c r="A137" s="49" t="s">
        <v>25</v>
      </c>
      <c r="C137" s="49"/>
      <c r="D137" s="49"/>
      <c r="E137" s="49"/>
      <c r="F137" s="49"/>
      <c r="G137" s="49"/>
      <c r="H137" s="49"/>
      <c r="I137" s="51">
        <v>37332155</v>
      </c>
      <c r="J137" s="49"/>
      <c r="K137" s="51">
        <v>20088078</v>
      </c>
    </row>
    <row r="138" spans="1:11" ht="24.75" customHeight="1">
      <c r="A138" s="49" t="s">
        <v>28</v>
      </c>
      <c r="C138" s="49"/>
      <c r="D138" s="49"/>
      <c r="E138" s="49"/>
      <c r="F138" s="49"/>
      <c r="G138" s="49"/>
      <c r="H138" s="49"/>
      <c r="I138" s="51">
        <v>77782648</v>
      </c>
      <c r="J138" s="49"/>
      <c r="K138" s="51">
        <v>45837533</v>
      </c>
    </row>
    <row r="139" spans="1:11" ht="24.75" customHeight="1" thickBot="1">
      <c r="A139" s="49"/>
      <c r="C139" s="50" t="s">
        <v>133</v>
      </c>
      <c r="D139" s="49"/>
      <c r="E139" s="49"/>
      <c r="F139" s="49"/>
      <c r="G139" s="49"/>
      <c r="H139" s="49"/>
      <c r="I139" s="53">
        <f>SUM(I135:I138)</f>
        <v>594943678</v>
      </c>
      <c r="J139" s="49"/>
      <c r="K139" s="53">
        <f>SUM(K135:K138)</f>
        <v>267618822.21</v>
      </c>
    </row>
    <row r="140" spans="1:11" ht="24.75" customHeight="1" thickTop="1">
      <c r="A140" s="49" t="s">
        <v>556</v>
      </c>
      <c r="B140" s="49"/>
      <c r="C140" s="49"/>
      <c r="D140" s="49"/>
      <c r="E140" s="91"/>
      <c r="F140" s="91"/>
      <c r="G140" s="91"/>
      <c r="H140" s="91"/>
      <c r="I140" s="91">
        <v>45095202.47</v>
      </c>
      <c r="J140" s="91"/>
      <c r="K140" s="91">
        <v>23285257.95</v>
      </c>
    </row>
    <row r="141" spans="1:11" ht="24.75" customHeight="1">
      <c r="A141" s="49" t="s">
        <v>19</v>
      </c>
      <c r="B141" s="49"/>
      <c r="C141" s="49"/>
      <c r="D141" s="50"/>
      <c r="E141" s="50"/>
      <c r="F141" s="49"/>
      <c r="G141" s="49"/>
      <c r="H141" s="49"/>
      <c r="I141" s="49"/>
      <c r="J141" s="49"/>
      <c r="K141" s="61"/>
    </row>
    <row r="142" spans="1:11" ht="24.75" customHeight="1">
      <c r="A142" s="49" t="s">
        <v>554</v>
      </c>
      <c r="B142" s="49"/>
      <c r="C142" s="49"/>
      <c r="D142" s="50"/>
      <c r="E142" s="50"/>
      <c r="F142" s="49"/>
      <c r="G142" s="49"/>
      <c r="H142" s="49"/>
      <c r="I142" s="49"/>
      <c r="J142" s="49"/>
      <c r="K142" s="61"/>
    </row>
    <row r="143" spans="1:11" ht="24.75" customHeight="1">
      <c r="A143" s="50" t="s">
        <v>557</v>
      </c>
      <c r="B143" s="49"/>
      <c r="C143" s="49"/>
      <c r="D143" s="49"/>
      <c r="E143" s="49"/>
      <c r="F143" s="49"/>
      <c r="G143" s="49"/>
      <c r="H143" s="49"/>
      <c r="I143" s="49"/>
      <c r="J143" s="49"/>
      <c r="K143" s="49"/>
    </row>
    <row r="144" spans="1:11" s="12" customFormat="1" ht="24.75" customHeight="1">
      <c r="A144" s="50" t="s">
        <v>559</v>
      </c>
      <c r="B144" s="49"/>
      <c r="C144" s="49"/>
      <c r="D144" s="49"/>
      <c r="E144" s="49"/>
      <c r="F144" s="49"/>
      <c r="G144" s="49"/>
      <c r="H144" s="49"/>
      <c r="I144" s="49"/>
      <c r="J144" s="49"/>
      <c r="K144" s="51"/>
    </row>
    <row r="145" spans="1:11" s="12" customFormat="1" ht="24.75" customHeight="1">
      <c r="A145" s="50" t="s">
        <v>560</v>
      </c>
      <c r="B145" s="49"/>
      <c r="C145" s="49"/>
      <c r="D145" s="49"/>
      <c r="E145" s="49"/>
      <c r="F145" s="49"/>
      <c r="G145" s="49"/>
      <c r="H145" s="49"/>
      <c r="I145" s="49"/>
      <c r="J145" s="49"/>
      <c r="K145" s="51"/>
    </row>
    <row r="146" spans="1:11" s="12" customFormat="1" ht="24.75" customHeight="1">
      <c r="A146" s="50" t="s">
        <v>561</v>
      </c>
      <c r="B146" s="49"/>
      <c r="C146" s="49"/>
      <c r="D146" s="49"/>
      <c r="E146" s="49"/>
      <c r="F146" s="49"/>
      <c r="G146" s="49"/>
      <c r="H146" s="49"/>
      <c r="I146" s="49"/>
      <c r="J146" s="49"/>
      <c r="K146" s="51"/>
    </row>
    <row r="147" spans="1:11" s="12" customFormat="1" ht="24.75" customHeight="1">
      <c r="A147" s="50" t="s">
        <v>562</v>
      </c>
      <c r="B147" s="49"/>
      <c r="C147" s="49"/>
      <c r="D147" s="49"/>
      <c r="E147" s="49"/>
      <c r="F147" s="49"/>
      <c r="G147" s="49"/>
      <c r="H147" s="49"/>
      <c r="I147" s="49"/>
      <c r="J147" s="49"/>
      <c r="K147" s="51"/>
    </row>
    <row r="148" spans="1:11" s="12" customFormat="1" ht="24.75" customHeight="1">
      <c r="A148" s="50" t="s">
        <v>558</v>
      </c>
      <c r="B148" s="49"/>
      <c r="C148" s="49"/>
      <c r="D148" s="49"/>
      <c r="E148" s="49"/>
      <c r="F148" s="49"/>
      <c r="G148" s="49"/>
      <c r="H148" s="49"/>
      <c r="I148" s="49"/>
      <c r="J148" s="49"/>
      <c r="K148" s="51"/>
    </row>
    <row r="149" spans="1:11" ht="24.75" customHeight="1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</row>
    <row r="150" spans="1:11" ht="24.75" customHeight="1">
      <c r="A150" s="49"/>
      <c r="B150" s="49"/>
      <c r="C150" s="12" t="s">
        <v>178</v>
      </c>
      <c r="D150" s="49"/>
      <c r="E150" s="49"/>
      <c r="F150" s="49"/>
      <c r="G150" s="49"/>
      <c r="H150" s="49"/>
      <c r="I150" s="49"/>
      <c r="J150" s="49"/>
      <c r="K150" s="49"/>
    </row>
    <row r="151" spans="1:11" ht="24.75" customHeight="1">
      <c r="A151" s="49"/>
      <c r="B151" s="49"/>
      <c r="C151" s="12" t="s">
        <v>177</v>
      </c>
      <c r="D151" s="49"/>
      <c r="E151" s="49"/>
      <c r="F151" s="49"/>
      <c r="G151" s="49"/>
      <c r="H151" s="49"/>
      <c r="I151" s="49"/>
      <c r="J151" s="49"/>
      <c r="K151" s="49"/>
    </row>
    <row r="152" spans="1:11" ht="24.75" customHeight="1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</row>
    <row r="153" spans="1:11" ht="24" customHeight="1">
      <c r="A153" s="120" t="s">
        <v>89</v>
      </c>
      <c r="B153" s="120"/>
      <c r="C153" s="120"/>
      <c r="D153" s="120"/>
      <c r="E153" s="120"/>
      <c r="F153" s="120"/>
      <c r="G153" s="120"/>
      <c r="H153" s="120"/>
      <c r="I153" s="120"/>
      <c r="J153" s="120"/>
      <c r="K153" s="120"/>
    </row>
    <row r="154" spans="1:11" ht="12" customHeight="1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</row>
    <row r="155" spans="1:11" ht="24" customHeight="1">
      <c r="A155" s="49" t="s">
        <v>82</v>
      </c>
      <c r="B155" s="49"/>
      <c r="C155" s="49"/>
      <c r="D155" s="49"/>
      <c r="E155" s="49"/>
      <c r="F155" s="49"/>
      <c r="G155" s="49"/>
      <c r="H155" s="49"/>
      <c r="I155" s="49"/>
      <c r="J155" s="49"/>
      <c r="K155" s="49"/>
    </row>
    <row r="156" spans="1:11" ht="24" customHeight="1">
      <c r="A156" s="49" t="s">
        <v>92</v>
      </c>
      <c r="B156" s="49"/>
      <c r="C156" s="49"/>
      <c r="D156" s="49"/>
      <c r="E156" s="49"/>
      <c r="F156" s="49"/>
      <c r="G156" s="49"/>
      <c r="H156" s="49"/>
      <c r="I156" s="49"/>
      <c r="J156" s="49"/>
      <c r="K156" s="49"/>
    </row>
    <row r="157" spans="1:11" ht="24" customHeight="1">
      <c r="A157" s="49" t="s">
        <v>97</v>
      </c>
      <c r="B157" s="49"/>
      <c r="C157" s="49"/>
      <c r="D157" s="49"/>
      <c r="E157" s="49"/>
      <c r="F157" s="49"/>
      <c r="G157" s="49"/>
      <c r="H157" s="49"/>
      <c r="I157" s="49"/>
      <c r="J157" s="49"/>
      <c r="K157" s="49"/>
    </row>
    <row r="158" spans="1:11" ht="24" customHeight="1">
      <c r="A158" s="49" t="s">
        <v>98</v>
      </c>
      <c r="B158" s="49"/>
      <c r="C158" s="49"/>
      <c r="D158" s="49"/>
      <c r="E158" s="49"/>
      <c r="F158" s="49"/>
      <c r="G158" s="49"/>
      <c r="H158" s="49"/>
      <c r="I158" s="49"/>
      <c r="J158" s="49"/>
      <c r="K158" s="49"/>
    </row>
    <row r="159" spans="1:11" ht="24" customHeight="1">
      <c r="A159" s="49" t="s">
        <v>564</v>
      </c>
      <c r="B159" s="49"/>
      <c r="C159" s="49"/>
      <c r="D159" s="49"/>
      <c r="E159" s="49"/>
      <c r="F159" s="49"/>
      <c r="G159" s="49"/>
      <c r="H159" s="49"/>
      <c r="I159" s="49"/>
      <c r="J159" s="49"/>
      <c r="K159" s="49"/>
    </row>
    <row r="160" spans="1:11" ht="24" customHeight="1">
      <c r="A160" s="49" t="s">
        <v>563</v>
      </c>
      <c r="B160" s="49"/>
      <c r="C160" s="49"/>
      <c r="D160" s="49"/>
      <c r="E160" s="49"/>
      <c r="F160" s="49"/>
      <c r="G160" s="49"/>
      <c r="H160" s="49"/>
      <c r="I160" s="49"/>
      <c r="J160" s="49"/>
      <c r="K160" s="49"/>
    </row>
    <row r="161" spans="1:11" ht="24" customHeight="1">
      <c r="A161" s="49"/>
      <c r="B161" s="49"/>
      <c r="C161" s="49"/>
      <c r="D161" s="49"/>
      <c r="E161" s="121" t="s">
        <v>197</v>
      </c>
      <c r="F161" s="121"/>
      <c r="G161" s="121"/>
      <c r="H161" s="49"/>
      <c r="I161" s="121" t="s">
        <v>196</v>
      </c>
      <c r="J161" s="121"/>
      <c r="K161" s="121"/>
    </row>
    <row r="162" spans="1:11" ht="24" customHeight="1">
      <c r="A162" s="49"/>
      <c r="B162" s="49"/>
      <c r="C162" s="49"/>
      <c r="D162" s="49"/>
      <c r="E162" s="82"/>
      <c r="F162" s="67" t="s">
        <v>327</v>
      </c>
      <c r="G162" s="82"/>
      <c r="H162" s="67"/>
      <c r="I162" s="58"/>
      <c r="J162" s="67" t="s">
        <v>327</v>
      </c>
      <c r="K162" s="58"/>
    </row>
    <row r="163" spans="1:11" ht="24" customHeight="1">
      <c r="A163" s="49" t="s">
        <v>396</v>
      </c>
      <c r="C163" s="49"/>
      <c r="D163" s="49"/>
      <c r="E163" s="49"/>
      <c r="F163" s="49"/>
      <c r="G163" s="49"/>
      <c r="H163" s="49"/>
      <c r="I163" s="49"/>
      <c r="J163" s="49"/>
      <c r="K163" s="49"/>
    </row>
    <row r="164" spans="1:11" ht="24" customHeight="1">
      <c r="A164" s="49"/>
      <c r="B164" s="83" t="s">
        <v>83</v>
      </c>
      <c r="C164" s="49"/>
      <c r="D164" s="49"/>
      <c r="E164" s="49">
        <v>0</v>
      </c>
      <c r="F164" s="49"/>
      <c r="G164" s="49">
        <v>0</v>
      </c>
      <c r="H164" s="49"/>
      <c r="I164" s="49">
        <v>589856.48</v>
      </c>
      <c r="J164" s="49"/>
      <c r="K164" s="49">
        <v>928070.21</v>
      </c>
    </row>
    <row r="165" spans="1:11" ht="24" customHeight="1">
      <c r="A165" s="49"/>
      <c r="B165" s="83" t="s">
        <v>29</v>
      </c>
      <c r="C165" s="49"/>
      <c r="D165" s="49"/>
      <c r="E165" s="49">
        <v>0</v>
      </c>
      <c r="F165" s="49"/>
      <c r="G165" s="49">
        <v>0</v>
      </c>
      <c r="H165" s="49"/>
      <c r="I165" s="49">
        <v>202500000</v>
      </c>
      <c r="J165" s="49"/>
      <c r="K165" s="49">
        <v>192000000</v>
      </c>
    </row>
    <row r="166" spans="1:4" ht="24" customHeight="1">
      <c r="A166" s="49"/>
      <c r="B166" s="83" t="s">
        <v>410</v>
      </c>
      <c r="C166" s="49"/>
      <c r="D166" s="49"/>
    </row>
    <row r="167" spans="1:11" ht="24" customHeight="1">
      <c r="A167" s="49"/>
      <c r="B167" s="83" t="s">
        <v>411</v>
      </c>
      <c r="C167" s="49"/>
      <c r="D167" s="49"/>
      <c r="E167" s="49">
        <v>0</v>
      </c>
      <c r="F167" s="49"/>
      <c r="G167" s="49">
        <v>0</v>
      </c>
      <c r="H167" s="49"/>
      <c r="I167" s="49">
        <v>12424820.24</v>
      </c>
      <c r="J167" s="49"/>
      <c r="K167" s="49">
        <v>11543323.03</v>
      </c>
    </row>
    <row r="168" spans="1:11" ht="24" customHeight="1">
      <c r="A168" s="49"/>
      <c r="B168" s="83" t="s">
        <v>412</v>
      </c>
      <c r="C168" s="49"/>
      <c r="D168" s="49"/>
      <c r="E168" s="49">
        <v>0</v>
      </c>
      <c r="F168" s="49"/>
      <c r="G168" s="49">
        <v>0</v>
      </c>
      <c r="H168" s="49"/>
      <c r="I168" s="49">
        <v>16938424.66</v>
      </c>
      <c r="J168" s="49"/>
      <c r="K168" s="49">
        <v>7625684.93</v>
      </c>
    </row>
    <row r="169" spans="1:11" ht="24" customHeight="1">
      <c r="A169" s="49"/>
      <c r="B169" s="83" t="s">
        <v>85</v>
      </c>
      <c r="C169" s="49"/>
      <c r="D169" s="49"/>
      <c r="E169" s="49">
        <v>0</v>
      </c>
      <c r="F169" s="49"/>
      <c r="G169" s="49">
        <v>0</v>
      </c>
      <c r="H169" s="49"/>
      <c r="I169" s="49">
        <v>909783.16</v>
      </c>
      <c r="J169" s="49"/>
      <c r="K169" s="49">
        <v>1130142.05</v>
      </c>
    </row>
    <row r="170" spans="1:11" ht="24" customHeight="1">
      <c r="A170" s="49"/>
      <c r="B170" s="83" t="s">
        <v>86</v>
      </c>
      <c r="C170" s="49"/>
      <c r="D170" s="49"/>
      <c r="E170" s="49">
        <v>0</v>
      </c>
      <c r="F170" s="49"/>
      <c r="G170" s="49">
        <v>0</v>
      </c>
      <c r="H170" s="49"/>
      <c r="I170" s="49">
        <v>7820267.18</v>
      </c>
      <c r="J170" s="49"/>
      <c r="K170" s="49">
        <v>6008399.1</v>
      </c>
    </row>
    <row r="171" spans="1:11" ht="24" customHeight="1">
      <c r="A171" s="49"/>
      <c r="B171" s="83" t="s">
        <v>87</v>
      </c>
      <c r="C171" s="49"/>
      <c r="D171" s="49"/>
      <c r="E171" s="49">
        <v>0</v>
      </c>
      <c r="F171" s="49"/>
      <c r="G171" s="49">
        <v>0</v>
      </c>
      <c r="H171" s="49"/>
      <c r="I171" s="49">
        <v>9312739.73</v>
      </c>
      <c r="J171" s="49"/>
      <c r="K171" s="49">
        <v>9638534.23</v>
      </c>
    </row>
    <row r="172" spans="1:11" ht="24" customHeight="1">
      <c r="A172" s="49"/>
      <c r="B172" s="83" t="s">
        <v>393</v>
      </c>
      <c r="C172" s="49"/>
      <c r="D172" s="49"/>
      <c r="E172" s="49">
        <v>0</v>
      </c>
      <c r="F172" s="49"/>
      <c r="G172" s="49">
        <v>0</v>
      </c>
      <c r="H172" s="49"/>
      <c r="I172" s="49">
        <v>4525642.7</v>
      </c>
      <c r="J172" s="49"/>
      <c r="K172" s="49">
        <v>4993666.39</v>
      </c>
    </row>
    <row r="173" spans="1:11" ht="24" customHeight="1">
      <c r="A173" s="49"/>
      <c r="B173" s="83" t="s">
        <v>88</v>
      </c>
      <c r="C173" s="49"/>
      <c r="D173" s="49"/>
      <c r="E173" s="49">
        <v>0</v>
      </c>
      <c r="F173" s="49"/>
      <c r="G173" s="49">
        <v>0</v>
      </c>
      <c r="H173" s="49"/>
      <c r="I173" s="49">
        <v>8919303.51</v>
      </c>
      <c r="J173" s="49"/>
      <c r="K173" s="49">
        <v>6814526.17</v>
      </c>
    </row>
    <row r="174" spans="1:11" ht="24" customHeight="1">
      <c r="A174" s="49"/>
      <c r="B174" s="83" t="s">
        <v>172</v>
      </c>
      <c r="C174" s="49"/>
      <c r="D174" s="49"/>
      <c r="E174" s="49">
        <v>0</v>
      </c>
      <c r="F174" s="49"/>
      <c r="G174" s="49">
        <v>0</v>
      </c>
      <c r="H174" s="49"/>
      <c r="I174" s="49">
        <v>15887660.57</v>
      </c>
      <c r="J174" s="49"/>
      <c r="K174" s="49">
        <v>12405806.14</v>
      </c>
    </row>
    <row r="175" spans="1:11" ht="24" customHeight="1">
      <c r="A175" s="49" t="s">
        <v>173</v>
      </c>
      <c r="B175" s="49"/>
      <c r="C175" s="49"/>
      <c r="D175" s="49"/>
      <c r="E175" s="49"/>
      <c r="F175" s="49"/>
      <c r="G175" s="49"/>
      <c r="H175" s="49"/>
      <c r="I175" s="49"/>
      <c r="J175" s="49"/>
      <c r="K175" s="49"/>
    </row>
    <row r="176" spans="1:11" ht="24" customHeight="1">
      <c r="A176" s="49" t="s">
        <v>394</v>
      </c>
      <c r="B176" s="49"/>
      <c r="C176" s="49"/>
      <c r="D176" s="49"/>
      <c r="E176" s="49"/>
      <c r="F176" s="49"/>
      <c r="G176" s="49"/>
      <c r="H176" s="49"/>
      <c r="I176" s="49"/>
      <c r="J176" s="49"/>
      <c r="K176" s="49"/>
    </row>
    <row r="177" spans="1:11" ht="24" customHeight="1">
      <c r="A177" s="49" t="s">
        <v>84</v>
      </c>
      <c r="B177" s="49"/>
      <c r="C177" s="49"/>
      <c r="D177" s="49"/>
      <c r="E177" s="49"/>
      <c r="F177" s="49"/>
      <c r="G177" s="49"/>
      <c r="H177" s="49"/>
      <c r="I177" s="49"/>
      <c r="J177" s="49"/>
      <c r="K177" s="49"/>
    </row>
    <row r="178" spans="1:11" ht="24" customHeight="1">
      <c r="A178" s="49" t="s">
        <v>30</v>
      </c>
      <c r="B178" s="83"/>
      <c r="C178" s="49"/>
      <c r="D178" s="49"/>
      <c r="E178" s="49"/>
      <c r="F178" s="49"/>
      <c r="G178" s="49"/>
      <c r="H178" s="49"/>
      <c r="I178" s="49"/>
      <c r="J178" s="49"/>
      <c r="K178" s="49"/>
    </row>
    <row r="179" spans="1:11" ht="24" customHeight="1">
      <c r="A179" s="49"/>
      <c r="B179" s="49"/>
      <c r="C179" s="49"/>
      <c r="D179" s="49"/>
      <c r="E179" s="121" t="s">
        <v>197</v>
      </c>
      <c r="F179" s="121"/>
      <c r="G179" s="121"/>
      <c r="H179" s="49"/>
      <c r="I179" s="121" t="s">
        <v>196</v>
      </c>
      <c r="J179" s="121"/>
      <c r="K179" s="121"/>
    </row>
    <row r="180" spans="1:11" ht="24" customHeight="1">
      <c r="A180" s="49"/>
      <c r="B180" s="49"/>
      <c r="C180" s="49"/>
      <c r="D180" s="49"/>
      <c r="E180" s="82"/>
      <c r="F180" s="67" t="s">
        <v>327</v>
      </c>
      <c r="G180" s="82"/>
      <c r="H180" s="67"/>
      <c r="I180" s="58"/>
      <c r="J180" s="67" t="s">
        <v>327</v>
      </c>
      <c r="K180" s="58"/>
    </row>
    <row r="181" spans="1:11" ht="24" customHeight="1">
      <c r="A181" s="49"/>
      <c r="B181" s="83" t="s">
        <v>85</v>
      </c>
      <c r="C181" s="49"/>
      <c r="D181" s="49"/>
      <c r="E181" s="49">
        <v>174095367.82</v>
      </c>
      <c r="F181" s="49"/>
      <c r="G181" s="49">
        <v>88686319.54</v>
      </c>
      <c r="H181" s="49"/>
      <c r="I181" s="49">
        <v>76914054.5</v>
      </c>
      <c r="J181" s="49"/>
      <c r="K181" s="49">
        <v>40704819.7</v>
      </c>
    </row>
    <row r="182" spans="1:11" ht="24" customHeight="1">
      <c r="A182" s="49"/>
      <c r="B182" s="83" t="s">
        <v>88</v>
      </c>
      <c r="C182" s="49"/>
      <c r="D182" s="49"/>
      <c r="E182" s="49">
        <v>520653143.34</v>
      </c>
      <c r="F182" s="49"/>
      <c r="G182" s="49">
        <v>346535604.63</v>
      </c>
      <c r="H182" s="49"/>
      <c r="I182" s="49">
        <v>233084268.56</v>
      </c>
      <c r="J182" s="49"/>
      <c r="K182" s="49">
        <v>151376859.62</v>
      </c>
    </row>
    <row r="183" spans="1:11" ht="17.25" customHeight="1">
      <c r="A183" s="49"/>
      <c r="B183" s="83"/>
      <c r="C183" s="49"/>
      <c r="D183" s="49"/>
      <c r="E183" s="49"/>
      <c r="F183" s="49"/>
      <c r="G183" s="49"/>
      <c r="H183" s="49"/>
      <c r="I183" s="49"/>
      <c r="J183" s="49"/>
      <c r="K183" s="49"/>
    </row>
    <row r="184" spans="1:11" ht="24" customHeight="1">
      <c r="A184" s="49"/>
      <c r="B184" s="83"/>
      <c r="C184" s="12" t="s">
        <v>178</v>
      </c>
      <c r="D184" s="49"/>
      <c r="E184" s="49"/>
      <c r="F184" s="49"/>
      <c r="G184" s="49"/>
      <c r="H184" s="49"/>
      <c r="I184" s="49"/>
      <c r="J184" s="49"/>
      <c r="K184" s="49"/>
    </row>
    <row r="185" spans="1:11" ht="24" customHeight="1">
      <c r="A185" s="49"/>
      <c r="B185" s="83"/>
      <c r="C185" s="12" t="s">
        <v>177</v>
      </c>
      <c r="D185" s="49"/>
      <c r="E185" s="49"/>
      <c r="F185" s="49"/>
      <c r="G185" s="49"/>
      <c r="H185" s="49"/>
      <c r="I185" s="49"/>
      <c r="J185" s="49"/>
      <c r="K185" s="49"/>
    </row>
    <row r="186" spans="1:11" ht="24" customHeight="1">
      <c r="A186" s="49"/>
      <c r="B186" s="83"/>
      <c r="C186" s="12"/>
      <c r="D186" s="49"/>
      <c r="E186" s="49"/>
      <c r="F186" s="49"/>
      <c r="G186" s="49"/>
      <c r="H186" s="49"/>
      <c r="I186" s="49"/>
      <c r="J186" s="49"/>
      <c r="K186" s="49"/>
    </row>
    <row r="187" spans="1:11" ht="25.5" customHeight="1">
      <c r="A187" s="120" t="s">
        <v>31</v>
      </c>
      <c r="B187" s="120"/>
      <c r="C187" s="120"/>
      <c r="D187" s="120"/>
      <c r="E187" s="120"/>
      <c r="F187" s="120"/>
      <c r="G187" s="120"/>
      <c r="H187" s="120"/>
      <c r="I187" s="120"/>
      <c r="J187" s="120"/>
      <c r="K187" s="120"/>
    </row>
    <row r="188" spans="1:11" ht="25.5" customHeight="1">
      <c r="A188" s="49"/>
      <c r="B188" s="83"/>
      <c r="C188" s="49"/>
      <c r="D188" s="49"/>
      <c r="E188" s="49"/>
      <c r="F188" s="49"/>
      <c r="G188" s="49"/>
      <c r="H188" s="49"/>
      <c r="I188" s="49"/>
      <c r="J188" s="49"/>
      <c r="K188" s="49"/>
    </row>
    <row r="189" spans="1:11" ht="25.5" customHeight="1">
      <c r="A189" s="50" t="s">
        <v>235</v>
      </c>
      <c r="B189" s="49"/>
      <c r="C189" s="49"/>
      <c r="D189" s="49"/>
      <c r="E189" s="49"/>
      <c r="F189" s="49"/>
      <c r="G189" s="49"/>
      <c r="H189" s="49"/>
      <c r="I189" s="49"/>
      <c r="J189" s="49"/>
      <c r="K189" s="49"/>
    </row>
    <row r="190" spans="1:11" ht="25.5" customHeight="1">
      <c r="A190" s="50"/>
      <c r="B190" s="49"/>
      <c r="C190" s="49"/>
      <c r="D190" s="49"/>
      <c r="E190" s="121" t="s">
        <v>197</v>
      </c>
      <c r="F190" s="121"/>
      <c r="G190" s="121"/>
      <c r="H190" s="49"/>
      <c r="I190" s="121" t="s">
        <v>196</v>
      </c>
      <c r="J190" s="121"/>
      <c r="K190" s="121"/>
    </row>
    <row r="191" spans="1:11" ht="25.5" customHeight="1">
      <c r="A191" s="49"/>
      <c r="B191" s="49"/>
      <c r="C191" s="49"/>
      <c r="D191" s="49"/>
      <c r="E191" s="82"/>
      <c r="F191" s="67" t="s">
        <v>327</v>
      </c>
      <c r="G191" s="82"/>
      <c r="H191" s="67"/>
      <c r="I191" s="58"/>
      <c r="J191" s="67" t="s">
        <v>327</v>
      </c>
      <c r="K191" s="58"/>
    </row>
    <row r="192" spans="1:11" ht="25.5" customHeight="1">
      <c r="A192" s="50"/>
      <c r="B192" s="49" t="s">
        <v>503</v>
      </c>
      <c r="C192" s="49"/>
      <c r="D192" s="49"/>
      <c r="E192" s="49">
        <v>74801237.95</v>
      </c>
      <c r="F192" s="49"/>
      <c r="G192" s="49">
        <v>51356168.85</v>
      </c>
      <c r="H192" s="49"/>
      <c r="I192" s="59">
        <v>34093500.85</v>
      </c>
      <c r="J192" s="49"/>
      <c r="K192" s="59">
        <v>21543597.43</v>
      </c>
    </row>
    <row r="193" spans="1:11" ht="25.5" customHeight="1">
      <c r="A193" s="50"/>
      <c r="B193" s="50" t="s">
        <v>90</v>
      </c>
      <c r="C193" s="49"/>
      <c r="D193" s="49"/>
      <c r="E193" s="49"/>
      <c r="F193" s="49"/>
      <c r="G193" s="49"/>
      <c r="H193" s="49"/>
      <c r="I193" s="59"/>
      <c r="J193" s="49"/>
      <c r="K193" s="59"/>
    </row>
    <row r="194" spans="1:11" ht="25.5" customHeight="1">
      <c r="A194" s="49"/>
      <c r="B194" s="50" t="s">
        <v>91</v>
      </c>
      <c r="C194" s="50"/>
      <c r="D194" s="49"/>
      <c r="E194" s="49">
        <v>-3742164.09</v>
      </c>
      <c r="F194" s="49"/>
      <c r="G194" s="49">
        <v>-2565545.58</v>
      </c>
      <c r="H194" s="49"/>
      <c r="I194" s="51">
        <v>-1708477.33</v>
      </c>
      <c r="J194" s="49"/>
      <c r="K194" s="51">
        <v>-1075400.35</v>
      </c>
    </row>
    <row r="195" spans="1:11" ht="25.5" customHeight="1" thickBot="1">
      <c r="A195" s="49"/>
      <c r="B195" s="50" t="s">
        <v>141</v>
      </c>
      <c r="C195" s="50"/>
      <c r="D195" s="49"/>
      <c r="E195" s="53">
        <f>SUM(E192:E194)</f>
        <v>71059073.86</v>
      </c>
      <c r="F195" s="49"/>
      <c r="G195" s="53">
        <f>SUM(G192:G194)</f>
        <v>48790623.27</v>
      </c>
      <c r="H195" s="49"/>
      <c r="I195" s="53">
        <f>SUM(I192:I194)</f>
        <v>32385023.520000003</v>
      </c>
      <c r="J195" s="49"/>
      <c r="K195" s="53">
        <f>SUM(K192:K194)</f>
        <v>20468197.08</v>
      </c>
    </row>
    <row r="196" spans="1:11" ht="25.5" customHeight="1" thickTop="1">
      <c r="A196" s="49" t="s">
        <v>236</v>
      </c>
      <c r="B196" s="50"/>
      <c r="C196" s="50"/>
      <c r="D196" s="49"/>
      <c r="E196" s="49"/>
      <c r="F196" s="49"/>
      <c r="G196" s="49"/>
      <c r="H196" s="49"/>
      <c r="I196" s="59"/>
      <c r="J196" s="49"/>
      <c r="K196" s="49"/>
    </row>
    <row r="197" spans="1:11" ht="25.5" customHeight="1">
      <c r="A197" s="49"/>
      <c r="B197" s="50"/>
      <c r="C197" s="50"/>
      <c r="D197" s="49"/>
      <c r="E197" s="121" t="s">
        <v>197</v>
      </c>
      <c r="F197" s="121"/>
      <c r="G197" s="121"/>
      <c r="H197" s="49"/>
      <c r="I197" s="121" t="s">
        <v>196</v>
      </c>
      <c r="J197" s="121"/>
      <c r="K197" s="121"/>
    </row>
    <row r="198" spans="1:11" ht="25.5" customHeight="1">
      <c r="A198" s="50"/>
      <c r="B198" s="49"/>
      <c r="C198" s="49"/>
      <c r="D198" s="49"/>
      <c r="E198" s="82"/>
      <c r="F198" s="67" t="s">
        <v>327</v>
      </c>
      <c r="G198" s="82"/>
      <c r="H198" s="67"/>
      <c r="I198" s="58"/>
      <c r="J198" s="67" t="s">
        <v>327</v>
      </c>
      <c r="K198" s="58"/>
    </row>
    <row r="199" spans="1:11" ht="25.5" customHeight="1">
      <c r="A199" s="50"/>
      <c r="B199" s="49" t="s">
        <v>139</v>
      </c>
      <c r="C199" s="49"/>
      <c r="D199" s="49"/>
      <c r="E199" s="49">
        <v>87954824</v>
      </c>
      <c r="F199" s="49"/>
      <c r="G199" s="49">
        <v>96032440</v>
      </c>
      <c r="H199" s="49"/>
      <c r="I199" s="49">
        <v>55898120</v>
      </c>
      <c r="J199" s="49"/>
      <c r="K199" s="49">
        <v>61638412</v>
      </c>
    </row>
    <row r="200" spans="1:11" ht="25.5" customHeight="1">
      <c r="A200" s="50"/>
      <c r="B200" s="49" t="s">
        <v>413</v>
      </c>
      <c r="C200" s="49"/>
      <c r="D200" s="49"/>
      <c r="E200" s="49">
        <v>21832328.49</v>
      </c>
      <c r="F200" s="49"/>
      <c r="G200" s="49">
        <v>24107716.89</v>
      </c>
      <c r="H200" s="49"/>
      <c r="I200" s="49">
        <v>16181549.87</v>
      </c>
      <c r="J200" s="49"/>
      <c r="K200" s="49">
        <v>17593253.61</v>
      </c>
    </row>
    <row r="201" spans="1:11" ht="25.5" customHeight="1">
      <c r="A201" s="50"/>
      <c r="B201" s="49" t="s">
        <v>138</v>
      </c>
      <c r="C201" s="49"/>
      <c r="D201" s="49"/>
      <c r="E201" s="49">
        <v>-82340364.37</v>
      </c>
      <c r="F201" s="49"/>
      <c r="G201" s="49">
        <v>-72024330</v>
      </c>
      <c r="H201" s="49"/>
      <c r="I201" s="49">
        <v>-54059752.4</v>
      </c>
      <c r="J201" s="49"/>
      <c r="K201" s="49">
        <v>-46228809</v>
      </c>
    </row>
    <row r="202" spans="1:11" ht="25.5" customHeight="1" thickBot="1">
      <c r="A202" s="50"/>
      <c r="B202" s="49" t="s">
        <v>198</v>
      </c>
      <c r="C202" s="49"/>
      <c r="D202" s="49"/>
      <c r="E202" s="53">
        <f>SUM(E199:E201)</f>
        <v>27446788.11999999</v>
      </c>
      <c r="F202" s="49"/>
      <c r="G202" s="53">
        <f>SUM(G199:G201)</f>
        <v>48115826.89</v>
      </c>
      <c r="H202" s="49"/>
      <c r="I202" s="53">
        <f>SUM(I199:I201)</f>
        <v>18019917.470000006</v>
      </c>
      <c r="J202" s="49"/>
      <c r="K202" s="53">
        <f>SUM(K199:K201)</f>
        <v>33002856.61</v>
      </c>
    </row>
    <row r="203" spans="1:11" ht="25.5" customHeight="1" thickTop="1">
      <c r="A203" s="49"/>
      <c r="B203" s="50" t="s">
        <v>241</v>
      </c>
      <c r="C203" s="50"/>
      <c r="D203" s="12"/>
      <c r="E203" s="54">
        <v>72024330</v>
      </c>
      <c r="F203" s="50"/>
      <c r="G203" s="54">
        <v>88733396.25</v>
      </c>
      <c r="H203" s="49"/>
      <c r="I203" s="55">
        <v>46228809</v>
      </c>
      <c r="J203" s="49"/>
      <c r="K203" s="55">
        <v>50437541.25</v>
      </c>
    </row>
    <row r="204" spans="1:11" s="12" customFormat="1" ht="25.5" customHeight="1">
      <c r="A204" s="49"/>
      <c r="B204" s="50" t="s">
        <v>242</v>
      </c>
      <c r="C204" s="50"/>
      <c r="E204" s="54">
        <v>23898079.37</v>
      </c>
      <c r="F204" s="50"/>
      <c r="G204" s="54">
        <v>7408997.23</v>
      </c>
      <c r="H204" s="49"/>
      <c r="I204" s="55">
        <v>15713368.4</v>
      </c>
      <c r="J204" s="49"/>
      <c r="K204" s="55">
        <v>1147332.23</v>
      </c>
    </row>
    <row r="205" spans="1:11" s="12" customFormat="1" ht="25.5" customHeight="1">
      <c r="A205" s="49"/>
      <c r="B205" s="50" t="s">
        <v>243</v>
      </c>
      <c r="C205" s="50"/>
      <c r="E205" s="54">
        <v>-13582045</v>
      </c>
      <c r="F205" s="50"/>
      <c r="G205" s="54">
        <v>-24118063.48</v>
      </c>
      <c r="H205" s="49"/>
      <c r="I205" s="55">
        <v>-7882425</v>
      </c>
      <c r="J205" s="49"/>
      <c r="K205" s="55">
        <v>-5356064.48</v>
      </c>
    </row>
    <row r="206" spans="1:11" ht="25.5" customHeight="1" thickBot="1">
      <c r="A206" s="49"/>
      <c r="B206" s="50" t="s">
        <v>244</v>
      </c>
      <c r="C206" s="50"/>
      <c r="D206" s="12"/>
      <c r="E206" s="53">
        <f>SUM(E203:E205)</f>
        <v>82340364.37</v>
      </c>
      <c r="F206" s="50"/>
      <c r="G206" s="53">
        <f>SUM(G203:G205)</f>
        <v>72024330</v>
      </c>
      <c r="H206" s="49"/>
      <c r="I206" s="53">
        <f>SUM(I203:I205)</f>
        <v>54059752.4</v>
      </c>
      <c r="J206" s="49"/>
      <c r="K206" s="53">
        <f>SUM(K203:K205)</f>
        <v>46228809</v>
      </c>
    </row>
    <row r="207" spans="1:11" ht="25.5" customHeight="1" thickTop="1">
      <c r="A207" s="49" t="s">
        <v>415</v>
      </c>
      <c r="B207" s="49"/>
      <c r="C207" s="49"/>
      <c r="D207" s="49"/>
      <c r="E207" s="49"/>
      <c r="F207" s="49"/>
      <c r="G207" s="49"/>
      <c r="H207" s="49"/>
      <c r="J207" s="49"/>
      <c r="K207" s="51"/>
    </row>
    <row r="208" spans="1:11" ht="25.5" customHeight="1">
      <c r="A208" s="49" t="s">
        <v>170</v>
      </c>
      <c r="B208" s="49"/>
      <c r="C208" s="49"/>
      <c r="D208" s="49"/>
      <c r="E208" s="49"/>
      <c r="F208" s="49"/>
      <c r="G208" s="49"/>
      <c r="H208" s="49"/>
      <c r="I208" s="51"/>
      <c r="J208" s="49"/>
      <c r="K208" s="51"/>
    </row>
    <row r="209" spans="1:11" ht="25.5" customHeight="1">
      <c r="A209" s="49" t="s">
        <v>330</v>
      </c>
      <c r="B209" s="49"/>
      <c r="C209" s="49"/>
      <c r="D209" s="49"/>
      <c r="E209" s="49"/>
      <c r="F209" s="49"/>
      <c r="G209" s="49"/>
      <c r="H209" s="49"/>
      <c r="I209" s="51"/>
      <c r="J209" s="49"/>
      <c r="K209" s="51"/>
    </row>
    <row r="210" spans="2:11" ht="25.5" customHeight="1">
      <c r="B210" s="49"/>
      <c r="C210" s="49"/>
      <c r="D210" s="49"/>
      <c r="E210" s="49"/>
      <c r="F210" s="49"/>
      <c r="G210" s="49"/>
      <c r="H210" s="49"/>
      <c r="I210" s="51"/>
      <c r="J210" s="49"/>
      <c r="K210" s="51"/>
    </row>
    <row r="211" spans="1:256" ht="25.5" customHeight="1">
      <c r="A211" s="49" t="s">
        <v>565</v>
      </c>
      <c r="B211" s="49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  <c r="AD211" s="49"/>
      <c r="AE211" s="49"/>
      <c r="AF211" s="49"/>
      <c r="AG211" s="49"/>
      <c r="AH211" s="49"/>
      <c r="AI211" s="49"/>
      <c r="AJ211" s="49"/>
      <c r="AK211" s="49"/>
      <c r="AL211" s="49"/>
      <c r="AM211" s="49"/>
      <c r="AN211" s="49"/>
      <c r="AO211" s="49"/>
      <c r="AP211" s="49"/>
      <c r="AQ211" s="49"/>
      <c r="AR211" s="49"/>
      <c r="AS211" s="49"/>
      <c r="AT211" s="49"/>
      <c r="AU211" s="49"/>
      <c r="AV211" s="49"/>
      <c r="AW211" s="49"/>
      <c r="AX211" s="49"/>
      <c r="AY211" s="49"/>
      <c r="AZ211" s="49"/>
      <c r="BA211" s="49"/>
      <c r="BB211" s="49"/>
      <c r="BC211" s="49"/>
      <c r="BD211" s="49"/>
      <c r="BE211" s="49"/>
      <c r="BF211" s="49"/>
      <c r="BG211" s="49"/>
      <c r="BH211" s="49"/>
      <c r="BI211" s="49"/>
      <c r="BJ211" s="49"/>
      <c r="BK211" s="49"/>
      <c r="BL211" s="49"/>
      <c r="BM211" s="49"/>
      <c r="BN211" s="49"/>
      <c r="BO211" s="49"/>
      <c r="BP211" s="49"/>
      <c r="BQ211" s="49"/>
      <c r="BR211" s="49"/>
      <c r="BS211" s="49"/>
      <c r="BT211" s="49"/>
      <c r="BU211" s="49"/>
      <c r="BV211" s="49"/>
      <c r="BW211" s="49"/>
      <c r="BX211" s="49"/>
      <c r="BY211" s="49"/>
      <c r="BZ211" s="49"/>
      <c r="CA211" s="49"/>
      <c r="CB211" s="49"/>
      <c r="CC211" s="49"/>
      <c r="CD211" s="49"/>
      <c r="CE211" s="49"/>
      <c r="CF211" s="49"/>
      <c r="CG211" s="49"/>
      <c r="CH211" s="49"/>
      <c r="CI211" s="49"/>
      <c r="CJ211" s="49"/>
      <c r="CK211" s="49"/>
      <c r="CL211" s="49"/>
      <c r="CM211" s="49"/>
      <c r="CN211" s="49"/>
      <c r="CO211" s="49"/>
      <c r="CP211" s="49"/>
      <c r="CQ211" s="49"/>
      <c r="CR211" s="49"/>
      <c r="CS211" s="49"/>
      <c r="CT211" s="49"/>
      <c r="CU211" s="49"/>
      <c r="CV211" s="49"/>
      <c r="CW211" s="49"/>
      <c r="CX211" s="49"/>
      <c r="CY211" s="49"/>
      <c r="CZ211" s="49"/>
      <c r="DA211" s="49"/>
      <c r="DB211" s="49"/>
      <c r="DC211" s="49"/>
      <c r="DD211" s="49"/>
      <c r="DE211" s="49"/>
      <c r="DF211" s="49"/>
      <c r="DG211" s="49"/>
      <c r="DH211" s="49"/>
      <c r="DI211" s="49"/>
      <c r="DJ211" s="49"/>
      <c r="DK211" s="49"/>
      <c r="DL211" s="49"/>
      <c r="DM211" s="49"/>
      <c r="DN211" s="49"/>
      <c r="DO211" s="49"/>
      <c r="DP211" s="49"/>
      <c r="DQ211" s="49"/>
      <c r="DR211" s="49"/>
      <c r="DS211" s="49"/>
      <c r="DT211" s="49"/>
      <c r="DU211" s="49"/>
      <c r="DV211" s="49"/>
      <c r="DW211" s="49"/>
      <c r="DX211" s="49"/>
      <c r="DY211" s="49"/>
      <c r="DZ211" s="49"/>
      <c r="EA211" s="49"/>
      <c r="EB211" s="49"/>
      <c r="EC211" s="49"/>
      <c r="ED211" s="49"/>
      <c r="EE211" s="49"/>
      <c r="EF211" s="49"/>
      <c r="EG211" s="49"/>
      <c r="EH211" s="49"/>
      <c r="EI211" s="49"/>
      <c r="EJ211" s="49"/>
      <c r="EK211" s="49"/>
      <c r="EL211" s="49"/>
      <c r="EM211" s="49"/>
      <c r="EN211" s="49"/>
      <c r="EO211" s="49"/>
      <c r="EP211" s="49"/>
      <c r="EQ211" s="49"/>
      <c r="ER211" s="49"/>
      <c r="ES211" s="49"/>
      <c r="ET211" s="49"/>
      <c r="EU211" s="49"/>
      <c r="EV211" s="49"/>
      <c r="EW211" s="49"/>
      <c r="EX211" s="49"/>
      <c r="EY211" s="49"/>
      <c r="EZ211" s="49"/>
      <c r="FA211" s="49"/>
      <c r="FB211" s="49"/>
      <c r="FC211" s="49"/>
      <c r="FD211" s="49"/>
      <c r="FE211" s="49"/>
      <c r="FF211" s="49"/>
      <c r="FG211" s="49"/>
      <c r="FH211" s="49"/>
      <c r="FI211" s="49"/>
      <c r="FJ211" s="49"/>
      <c r="FK211" s="49"/>
      <c r="FL211" s="49"/>
      <c r="FM211" s="49"/>
      <c r="FN211" s="49"/>
      <c r="FO211" s="49"/>
      <c r="FP211" s="49"/>
      <c r="FQ211" s="49"/>
      <c r="FR211" s="49"/>
      <c r="FS211" s="49"/>
      <c r="FT211" s="49"/>
      <c r="FU211" s="49"/>
      <c r="FV211" s="49"/>
      <c r="FW211" s="49"/>
      <c r="FX211" s="49"/>
      <c r="FY211" s="49"/>
      <c r="FZ211" s="49"/>
      <c r="GA211" s="49"/>
      <c r="GB211" s="49"/>
      <c r="GC211" s="49"/>
      <c r="GD211" s="49"/>
      <c r="GE211" s="49"/>
      <c r="GF211" s="49"/>
      <c r="GG211" s="49"/>
      <c r="GH211" s="49"/>
      <c r="GI211" s="49"/>
      <c r="GJ211" s="49"/>
      <c r="GK211" s="49"/>
      <c r="GL211" s="49"/>
      <c r="GM211" s="49"/>
      <c r="GN211" s="49"/>
      <c r="GO211" s="49"/>
      <c r="GP211" s="49"/>
      <c r="GQ211" s="49"/>
      <c r="GR211" s="49"/>
      <c r="GS211" s="49"/>
      <c r="GT211" s="49"/>
      <c r="GU211" s="49"/>
      <c r="GV211" s="49"/>
      <c r="GW211" s="49"/>
      <c r="GX211" s="49"/>
      <c r="GY211" s="49"/>
      <c r="GZ211" s="49"/>
      <c r="HA211" s="49"/>
      <c r="HB211" s="49"/>
      <c r="HC211" s="49"/>
      <c r="HD211" s="49"/>
      <c r="HE211" s="49"/>
      <c r="HF211" s="49"/>
      <c r="HG211" s="49"/>
      <c r="HH211" s="49"/>
      <c r="HI211" s="49"/>
      <c r="HJ211" s="49"/>
      <c r="HK211" s="49"/>
      <c r="HL211" s="49"/>
      <c r="HM211" s="49"/>
      <c r="HN211" s="49"/>
      <c r="HO211" s="49"/>
      <c r="HP211" s="49"/>
      <c r="HQ211" s="49"/>
      <c r="HR211" s="49"/>
      <c r="HS211" s="49"/>
      <c r="HT211" s="49"/>
      <c r="HU211" s="49"/>
      <c r="HV211" s="49"/>
      <c r="HW211" s="49"/>
      <c r="HX211" s="49"/>
      <c r="HY211" s="49"/>
      <c r="HZ211" s="49"/>
      <c r="IA211" s="49"/>
      <c r="IB211" s="49"/>
      <c r="IC211" s="49"/>
      <c r="ID211" s="49"/>
      <c r="IE211" s="49"/>
      <c r="IF211" s="49"/>
      <c r="IG211" s="49"/>
      <c r="IH211" s="49"/>
      <c r="II211" s="49"/>
      <c r="IJ211" s="49"/>
      <c r="IK211" s="49"/>
      <c r="IL211" s="49"/>
      <c r="IM211" s="49"/>
      <c r="IN211" s="49"/>
      <c r="IO211" s="49"/>
      <c r="IP211" s="49"/>
      <c r="IQ211" s="49"/>
      <c r="IR211" s="49"/>
      <c r="IS211" s="49"/>
      <c r="IT211" s="49"/>
      <c r="IU211" s="49"/>
      <c r="IV211" s="49"/>
    </row>
    <row r="212" spans="1:11" ht="25.5" customHeight="1">
      <c r="A212" s="49" t="s">
        <v>414</v>
      </c>
      <c r="B212" s="49"/>
      <c r="C212" s="49"/>
      <c r="D212" s="49"/>
      <c r="E212" s="49"/>
      <c r="F212" s="49"/>
      <c r="G212" s="49"/>
      <c r="H212" s="49"/>
      <c r="I212" s="51"/>
      <c r="J212" s="49"/>
      <c r="K212" s="51"/>
    </row>
    <row r="213" spans="1:11" ht="25.5" customHeight="1">
      <c r="A213" s="49"/>
      <c r="B213" s="49"/>
      <c r="C213" s="49"/>
      <c r="D213" s="49"/>
      <c r="E213" s="49"/>
      <c r="F213" s="49"/>
      <c r="G213" s="49"/>
      <c r="H213" s="49"/>
      <c r="I213" s="51"/>
      <c r="J213" s="49"/>
      <c r="K213" s="51"/>
    </row>
    <row r="214" spans="1:11" ht="25.5" customHeight="1">
      <c r="A214" s="49"/>
      <c r="B214" s="49"/>
      <c r="C214" s="49"/>
      <c r="D214" s="49"/>
      <c r="E214" s="49"/>
      <c r="F214" s="49"/>
      <c r="G214" s="49"/>
      <c r="H214" s="49"/>
      <c r="I214" s="51"/>
      <c r="J214" s="49"/>
      <c r="K214" s="51"/>
    </row>
    <row r="215" spans="1:11" ht="25.5" customHeight="1">
      <c r="A215" s="12"/>
      <c r="B215" s="12"/>
      <c r="C215" s="12" t="s">
        <v>178</v>
      </c>
      <c r="E215" s="12"/>
      <c r="F215" s="75"/>
      <c r="G215" s="12"/>
      <c r="H215" s="12"/>
      <c r="I215" s="12"/>
      <c r="J215" s="12"/>
      <c r="K215" s="12"/>
    </row>
    <row r="216" spans="1:11" ht="25.5" customHeight="1">
      <c r="A216" s="12"/>
      <c r="B216" s="12"/>
      <c r="C216" s="12" t="s">
        <v>177</v>
      </c>
      <c r="E216" s="12"/>
      <c r="F216" s="75"/>
      <c r="G216" s="12"/>
      <c r="H216" s="12"/>
      <c r="I216" s="12"/>
      <c r="J216" s="12"/>
      <c r="K216" s="12"/>
    </row>
    <row r="217" spans="1:11" ht="25.5" customHeight="1">
      <c r="A217" s="12"/>
      <c r="B217" s="12"/>
      <c r="C217" s="12"/>
      <c r="E217" s="12"/>
      <c r="F217" s="75"/>
      <c r="G217" s="12"/>
      <c r="H217" s="12"/>
      <c r="I217" s="12"/>
      <c r="J217" s="12"/>
      <c r="K217" s="12"/>
    </row>
  </sheetData>
  <mergeCells count="22">
    <mergeCell ref="A153:K153"/>
    <mergeCell ref="E104:G104"/>
    <mergeCell ref="I104:K104"/>
    <mergeCell ref="E161:G161"/>
    <mergeCell ref="I161:K161"/>
    <mergeCell ref="A1:K1"/>
    <mergeCell ref="I96:K96"/>
    <mergeCell ref="A31:K31"/>
    <mergeCell ref="A3:K3"/>
    <mergeCell ref="A4:K4"/>
    <mergeCell ref="A2:K2"/>
    <mergeCell ref="E96:G96"/>
    <mergeCell ref="E197:G197"/>
    <mergeCell ref="I197:K197"/>
    <mergeCell ref="A61:K61"/>
    <mergeCell ref="A93:K93"/>
    <mergeCell ref="A121:K121"/>
    <mergeCell ref="E190:G190"/>
    <mergeCell ref="I190:K190"/>
    <mergeCell ref="A187:K187"/>
    <mergeCell ref="E179:G179"/>
    <mergeCell ref="I179:K179"/>
  </mergeCells>
  <printOptions/>
  <pageMargins left="0.43" right="0.19" top="0.55" bottom="0.37" header="0.31" footer="0.21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329"/>
  <sheetViews>
    <sheetView zoomScale="85" zoomScaleNormal="85" workbookViewId="0" topLeftCell="A1">
      <selection activeCell="A2" sqref="A2"/>
    </sheetView>
  </sheetViews>
  <sheetFormatPr defaultColWidth="9.140625" defaultRowHeight="21.75" customHeight="1"/>
  <cols>
    <col min="1" max="1" width="22.28125" style="25" customWidth="1"/>
    <col min="2" max="2" width="11.8515625" style="25" customWidth="1"/>
    <col min="3" max="3" width="12.57421875" style="25" bestFit="1" customWidth="1"/>
    <col min="4" max="4" width="0.85546875" style="25" customWidth="1"/>
    <col min="5" max="5" width="12.57421875" style="25" bestFit="1" customWidth="1"/>
    <col min="6" max="6" width="0.85546875" style="25" customWidth="1"/>
    <col min="7" max="7" width="8.28125" style="25" customWidth="1"/>
    <col min="8" max="8" width="0.85546875" style="25" customWidth="1"/>
    <col min="9" max="9" width="8.140625" style="25" customWidth="1"/>
    <col min="10" max="10" width="0.85546875" style="25" customWidth="1"/>
    <col min="11" max="11" width="12.28125" style="25" bestFit="1" customWidth="1"/>
    <col min="12" max="12" width="0.85546875" style="25" customWidth="1"/>
    <col min="13" max="13" width="12.28125" style="25" bestFit="1" customWidth="1"/>
    <col min="14" max="14" width="0.85546875" style="25" customWidth="1"/>
    <col min="15" max="15" width="8.00390625" style="26" customWidth="1"/>
    <col min="16" max="16" width="0.85546875" style="26" customWidth="1"/>
    <col min="17" max="17" width="7.8515625" style="26" customWidth="1"/>
    <col min="18" max="18" width="0.85546875" style="25" customWidth="1"/>
    <col min="19" max="19" width="12.28125" style="25" bestFit="1" customWidth="1"/>
    <col min="20" max="20" width="0.85546875" style="25" customWidth="1"/>
    <col min="21" max="21" width="12.28125" style="25" bestFit="1" customWidth="1"/>
    <col min="22" max="22" width="0.85546875" style="25" customWidth="1"/>
    <col min="23" max="23" width="11.7109375" style="26" bestFit="1" customWidth="1"/>
    <col min="24" max="24" width="0.85546875" style="26" customWidth="1"/>
    <col min="25" max="25" width="9.7109375" style="26" customWidth="1"/>
    <col min="26" max="26" width="0.5625" style="25" customWidth="1"/>
    <col min="27" max="16384" width="9.140625" style="25" customWidth="1"/>
  </cols>
  <sheetData>
    <row r="1" spans="1:25" ht="21.75" customHeight="1">
      <c r="A1" s="126" t="s">
        <v>160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</row>
    <row r="3" ht="21.75" customHeight="1">
      <c r="A3" s="40" t="s">
        <v>566</v>
      </c>
    </row>
    <row r="4" spans="9:25" ht="21.75" customHeight="1">
      <c r="I4" s="27"/>
      <c r="J4" s="27"/>
      <c r="K4" s="127" t="s">
        <v>214</v>
      </c>
      <c r="L4" s="127"/>
      <c r="M4" s="127"/>
      <c r="N4" s="127"/>
      <c r="O4" s="127"/>
      <c r="P4" s="127"/>
      <c r="Q4" s="127"/>
      <c r="R4" s="27"/>
      <c r="S4" s="130" t="s">
        <v>215</v>
      </c>
      <c r="T4" s="130"/>
      <c r="U4" s="130"/>
      <c r="V4" s="130"/>
      <c r="W4" s="130"/>
      <c r="X4" s="130"/>
      <c r="Y4" s="130"/>
    </row>
    <row r="5" spans="1:25" ht="21.75" customHeight="1">
      <c r="A5" s="28" t="s">
        <v>147</v>
      </c>
      <c r="B5" s="28" t="s">
        <v>216</v>
      </c>
      <c r="C5" s="127" t="s">
        <v>217</v>
      </c>
      <c r="D5" s="127"/>
      <c r="E5" s="127"/>
      <c r="G5" s="117"/>
      <c r="H5" s="111" t="s">
        <v>397</v>
      </c>
      <c r="I5" s="111"/>
      <c r="J5" s="113"/>
      <c r="K5" s="128" t="s">
        <v>218</v>
      </c>
      <c r="L5" s="128"/>
      <c r="M5" s="128"/>
      <c r="O5" s="128" t="s">
        <v>219</v>
      </c>
      <c r="P5" s="128"/>
      <c r="Q5" s="128"/>
      <c r="S5" s="129" t="s">
        <v>218</v>
      </c>
      <c r="T5" s="129"/>
      <c r="U5" s="129"/>
      <c r="W5" s="129" t="s">
        <v>219</v>
      </c>
      <c r="X5" s="129"/>
      <c r="Y5" s="129"/>
    </row>
    <row r="6" spans="3:25" ht="21.75" customHeight="1">
      <c r="C6" s="29" t="s">
        <v>261</v>
      </c>
      <c r="D6" s="30"/>
      <c r="E6" s="29" t="s">
        <v>182</v>
      </c>
      <c r="G6" s="29" t="s">
        <v>261</v>
      </c>
      <c r="H6" s="30"/>
      <c r="I6" s="29" t="s">
        <v>182</v>
      </c>
      <c r="J6" s="31"/>
      <c r="K6" s="29" t="s">
        <v>261</v>
      </c>
      <c r="L6" s="30"/>
      <c r="M6" s="29" t="s">
        <v>182</v>
      </c>
      <c r="N6" s="32"/>
      <c r="O6" s="29" t="s">
        <v>261</v>
      </c>
      <c r="P6" s="30"/>
      <c r="Q6" s="29" t="s">
        <v>182</v>
      </c>
      <c r="R6" s="33"/>
      <c r="S6" s="29" t="s">
        <v>261</v>
      </c>
      <c r="T6" s="30"/>
      <c r="U6" s="29" t="s">
        <v>182</v>
      </c>
      <c r="V6" s="33"/>
      <c r="W6" s="29" t="s">
        <v>261</v>
      </c>
      <c r="X6" s="30"/>
      <c r="Y6" s="29" t="s">
        <v>182</v>
      </c>
    </row>
    <row r="7" spans="1:13" ht="21.75" customHeight="1">
      <c r="A7" s="34" t="s">
        <v>103</v>
      </c>
      <c r="K7" s="26"/>
      <c r="L7" s="26"/>
      <c r="M7" s="26"/>
    </row>
    <row r="8" spans="1:26" ht="21.75" customHeight="1">
      <c r="A8" s="25" t="s">
        <v>104</v>
      </c>
      <c r="B8" s="28" t="s">
        <v>95</v>
      </c>
      <c r="C8" s="25">
        <v>150000000</v>
      </c>
      <c r="E8" s="25">
        <v>150000000</v>
      </c>
      <c r="G8" s="35">
        <v>94.56</v>
      </c>
      <c r="I8" s="35">
        <v>94.56</v>
      </c>
      <c r="J8" s="26"/>
      <c r="K8" s="26">
        <v>9907436</v>
      </c>
      <c r="L8" s="26"/>
      <c r="M8" s="26">
        <v>9907436</v>
      </c>
      <c r="N8" s="26"/>
      <c r="O8" s="26">
        <v>0</v>
      </c>
      <c r="Q8" s="26">
        <v>0</v>
      </c>
      <c r="R8" s="26"/>
      <c r="S8" s="26">
        <v>9907436</v>
      </c>
      <c r="T8" s="26"/>
      <c r="U8" s="26">
        <v>9907436</v>
      </c>
      <c r="V8" s="26"/>
      <c r="W8" s="27">
        <v>46111361.18</v>
      </c>
      <c r="Y8" s="27">
        <v>0</v>
      </c>
      <c r="Z8" s="26"/>
    </row>
    <row r="9" spans="2:26" ht="21.75" customHeight="1" thickBot="1">
      <c r="B9" s="28" t="s">
        <v>96</v>
      </c>
      <c r="G9" s="35"/>
      <c r="I9" s="35"/>
      <c r="J9" s="26"/>
      <c r="K9" s="39">
        <f>SUM(K8)</f>
        <v>9907436</v>
      </c>
      <c r="L9" s="26"/>
      <c r="M9" s="39">
        <f>SUM(M8)</f>
        <v>9907436</v>
      </c>
      <c r="N9" s="26"/>
      <c r="O9" s="39">
        <f>SUM(O8)</f>
        <v>0</v>
      </c>
      <c r="Q9" s="39">
        <f>SUM(Q8)</f>
        <v>0</v>
      </c>
      <c r="R9" s="26"/>
      <c r="S9" s="39">
        <f>SUM(S8)</f>
        <v>9907436</v>
      </c>
      <c r="T9" s="26"/>
      <c r="U9" s="39">
        <f>SUM(U8)</f>
        <v>9907436</v>
      </c>
      <c r="V9" s="26"/>
      <c r="W9" s="39">
        <f>SUM(W8)</f>
        <v>46111361.18</v>
      </c>
      <c r="Y9" s="39">
        <f>SUM(Y8)</f>
        <v>0</v>
      </c>
      <c r="Z9" s="26"/>
    </row>
    <row r="10" spans="1:12" s="44" customFormat="1" ht="21.75" customHeight="1" thickTop="1">
      <c r="A10" s="44" t="s">
        <v>108</v>
      </c>
      <c r="I10" s="45"/>
      <c r="J10" s="45"/>
      <c r="K10" s="45"/>
      <c r="L10" s="45"/>
    </row>
    <row r="11" spans="1:12" s="44" customFormat="1" ht="21.75" customHeight="1">
      <c r="A11" s="44" t="s">
        <v>567</v>
      </c>
      <c r="I11" s="45"/>
      <c r="J11" s="45"/>
      <c r="K11" s="45"/>
      <c r="L11" s="45"/>
    </row>
    <row r="12" spans="1:12" s="44" customFormat="1" ht="21.75" customHeight="1">
      <c r="A12" s="44" t="s">
        <v>568</v>
      </c>
      <c r="I12" s="45"/>
      <c r="J12" s="45"/>
      <c r="K12" s="45"/>
      <c r="L12" s="45"/>
    </row>
    <row r="13" spans="1:12" s="44" customFormat="1" ht="21.75" customHeight="1">
      <c r="A13" s="44" t="s">
        <v>416</v>
      </c>
      <c r="I13" s="45"/>
      <c r="J13" s="45"/>
      <c r="K13" s="45"/>
      <c r="L13" s="45"/>
    </row>
    <row r="14" spans="1:26" ht="21.75" customHeight="1">
      <c r="A14" s="40" t="s">
        <v>569</v>
      </c>
      <c r="I14" s="26"/>
      <c r="J14" s="26"/>
      <c r="K14" s="26"/>
      <c r="L14" s="26"/>
      <c r="M14" s="26"/>
      <c r="N14" s="26"/>
      <c r="R14" s="26"/>
      <c r="S14" s="26"/>
      <c r="T14" s="26"/>
      <c r="U14" s="26"/>
      <c r="V14" s="26"/>
      <c r="Z14" s="26"/>
    </row>
    <row r="15" spans="9:25" ht="21.75" customHeight="1">
      <c r="I15" s="27"/>
      <c r="J15" s="27"/>
      <c r="K15" s="127" t="s">
        <v>214</v>
      </c>
      <c r="L15" s="127"/>
      <c r="M15" s="127"/>
      <c r="N15" s="111"/>
      <c r="O15" s="113"/>
      <c r="P15" s="113"/>
      <c r="Q15" s="113"/>
      <c r="R15" s="27"/>
      <c r="S15" s="130" t="s">
        <v>215</v>
      </c>
      <c r="T15" s="130"/>
      <c r="U15" s="130"/>
      <c r="V15" s="112"/>
      <c r="W15" s="112"/>
      <c r="X15" s="112"/>
      <c r="Y15" s="112"/>
    </row>
    <row r="16" spans="1:25" ht="21.75" customHeight="1">
      <c r="A16" s="28" t="s">
        <v>147</v>
      </c>
      <c r="B16" s="28" t="s">
        <v>216</v>
      </c>
      <c r="C16" s="131"/>
      <c r="D16" s="131"/>
      <c r="E16" s="131"/>
      <c r="F16" s="113"/>
      <c r="G16" s="113"/>
      <c r="H16" s="113"/>
      <c r="I16" s="113"/>
      <c r="J16" s="113"/>
      <c r="K16" s="128" t="s">
        <v>218</v>
      </c>
      <c r="L16" s="128"/>
      <c r="M16" s="128"/>
      <c r="O16" s="116"/>
      <c r="P16" s="116"/>
      <c r="Q16" s="116"/>
      <c r="S16" s="129" t="s">
        <v>218</v>
      </c>
      <c r="T16" s="129"/>
      <c r="U16" s="129"/>
      <c r="V16" s="27"/>
      <c r="W16" s="116"/>
      <c r="X16" s="116"/>
      <c r="Y16" s="116"/>
    </row>
    <row r="17" spans="3:25" ht="21.75" customHeight="1">
      <c r="C17" s="114"/>
      <c r="D17" s="115"/>
      <c r="E17" s="114"/>
      <c r="F17" s="27"/>
      <c r="G17" s="114"/>
      <c r="H17" s="115"/>
      <c r="I17" s="114"/>
      <c r="J17" s="31"/>
      <c r="K17" s="29" t="s">
        <v>261</v>
      </c>
      <c r="L17" s="30"/>
      <c r="M17" s="29" t="s">
        <v>182</v>
      </c>
      <c r="N17" s="32"/>
      <c r="O17" s="114"/>
      <c r="P17" s="115"/>
      <c r="Q17" s="114"/>
      <c r="R17" s="33"/>
      <c r="S17" s="29" t="s">
        <v>261</v>
      </c>
      <c r="T17" s="30"/>
      <c r="U17" s="29" t="s">
        <v>182</v>
      </c>
      <c r="V17" s="33"/>
      <c r="W17" s="114"/>
      <c r="X17" s="115"/>
      <c r="Y17" s="114"/>
    </row>
    <row r="18" spans="1:26" ht="21.75" customHeight="1">
      <c r="A18" s="25" t="s">
        <v>105</v>
      </c>
      <c r="G18" s="35"/>
      <c r="I18" s="28"/>
      <c r="J18" s="26"/>
      <c r="K18" s="26"/>
      <c r="L18" s="26"/>
      <c r="M18" s="28"/>
      <c r="N18" s="26"/>
      <c r="O18" s="38"/>
      <c r="P18" s="38"/>
      <c r="Q18" s="113"/>
      <c r="R18" s="26"/>
      <c r="S18" s="26"/>
      <c r="T18" s="26"/>
      <c r="U18" s="26"/>
      <c r="V18" s="26"/>
      <c r="W18" s="38"/>
      <c r="X18" s="38"/>
      <c r="Y18" s="113"/>
      <c r="Z18" s="26"/>
    </row>
    <row r="19" spans="1:26" ht="21.75" customHeight="1">
      <c r="A19" s="25" t="s">
        <v>106</v>
      </c>
      <c r="B19" s="25" t="s">
        <v>107</v>
      </c>
      <c r="G19" s="28"/>
      <c r="I19" s="28"/>
      <c r="J19" s="36"/>
      <c r="K19" s="25">
        <v>22875500</v>
      </c>
      <c r="L19" s="26"/>
      <c r="M19" s="26">
        <v>22875500</v>
      </c>
      <c r="N19" s="36"/>
      <c r="O19" s="27"/>
      <c r="P19" s="38"/>
      <c r="Q19" s="38"/>
      <c r="R19" s="26"/>
      <c r="S19" s="26">
        <v>16012850</v>
      </c>
      <c r="T19" s="26"/>
      <c r="U19" s="26">
        <v>16012850</v>
      </c>
      <c r="V19" s="26"/>
      <c r="W19" s="27"/>
      <c r="X19" s="38"/>
      <c r="Y19" s="38"/>
      <c r="Z19" s="26"/>
    </row>
    <row r="20" spans="1:26" ht="21.75" customHeight="1">
      <c r="A20" s="25" t="s">
        <v>237</v>
      </c>
      <c r="G20" s="28"/>
      <c r="I20" s="28"/>
      <c r="J20" s="36"/>
      <c r="L20" s="26"/>
      <c r="M20" s="26"/>
      <c r="N20" s="36"/>
      <c r="O20" s="27"/>
      <c r="P20" s="38"/>
      <c r="Q20" s="38"/>
      <c r="R20" s="26"/>
      <c r="S20" s="26"/>
      <c r="T20" s="26"/>
      <c r="U20" s="26"/>
      <c r="V20" s="26"/>
      <c r="W20" s="27"/>
      <c r="X20" s="38"/>
      <c r="Y20" s="38"/>
      <c r="Z20" s="26"/>
    </row>
    <row r="21" spans="1:26" ht="21.75" customHeight="1">
      <c r="A21" s="25" t="s">
        <v>106</v>
      </c>
      <c r="B21" s="25" t="s">
        <v>107</v>
      </c>
      <c r="G21" s="35"/>
      <c r="I21" s="35"/>
      <c r="J21" s="26"/>
      <c r="K21" s="26">
        <v>19432000</v>
      </c>
      <c r="L21" s="26"/>
      <c r="M21" s="26">
        <v>19432000</v>
      </c>
      <c r="N21" s="36"/>
      <c r="O21" s="27"/>
      <c r="P21" s="38"/>
      <c r="Q21" s="38"/>
      <c r="R21" s="26"/>
      <c r="S21" s="108">
        <v>11700000</v>
      </c>
      <c r="T21" s="26"/>
      <c r="U21" s="108">
        <v>11700000</v>
      </c>
      <c r="V21" s="26"/>
      <c r="W21" s="27"/>
      <c r="X21" s="38"/>
      <c r="Y21" s="38"/>
      <c r="Z21" s="26"/>
    </row>
    <row r="22" spans="1:25" ht="21.75" customHeight="1">
      <c r="A22" s="25" t="s">
        <v>220</v>
      </c>
      <c r="I22" s="26"/>
      <c r="J22" s="26"/>
      <c r="K22" s="43">
        <f>SUM(K19:K21)</f>
        <v>42307500</v>
      </c>
      <c r="L22" s="26"/>
      <c r="M22" s="43">
        <f>SUM(M19:M21)</f>
        <v>42307500</v>
      </c>
      <c r="N22" s="26"/>
      <c r="O22" s="38"/>
      <c r="P22" s="38"/>
      <c r="Q22" s="38"/>
      <c r="R22" s="26"/>
      <c r="S22" s="38">
        <f>SUM(S19:S21)</f>
        <v>27712850</v>
      </c>
      <c r="T22" s="26"/>
      <c r="U22" s="38">
        <f>SUM(U19:U21)</f>
        <v>27712850</v>
      </c>
      <c r="V22" s="26"/>
      <c r="W22" s="38"/>
      <c r="X22" s="38"/>
      <c r="Y22" s="38"/>
    </row>
    <row r="23" spans="1:21" ht="21.75" customHeight="1">
      <c r="A23" s="25" t="s">
        <v>221</v>
      </c>
      <c r="I23" s="36"/>
      <c r="J23" s="37"/>
      <c r="K23" s="38">
        <v>-42307500</v>
      </c>
      <c r="L23" s="38"/>
      <c r="M23" s="38">
        <v>-42307500</v>
      </c>
      <c r="N23" s="37"/>
      <c r="S23" s="25">
        <v>-27712850</v>
      </c>
      <c r="U23" s="25">
        <v>-27712850</v>
      </c>
    </row>
    <row r="24" spans="1:21" ht="21.75" customHeight="1" thickBot="1">
      <c r="A24" s="25" t="s">
        <v>222</v>
      </c>
      <c r="I24" s="36"/>
      <c r="J24" s="37"/>
      <c r="K24" s="39">
        <f>SUM(K22:K23)</f>
        <v>0</v>
      </c>
      <c r="L24" s="26"/>
      <c r="M24" s="39">
        <f>SUM(M22:M23)</f>
        <v>0</v>
      </c>
      <c r="N24" s="37"/>
      <c r="S24" s="109">
        <f>SUM(S22:S23)</f>
        <v>0</v>
      </c>
      <c r="U24" s="109">
        <f>SUM(U22:U23)</f>
        <v>0</v>
      </c>
    </row>
    <row r="25" spans="1:12" s="44" customFormat="1" ht="21.75" customHeight="1" thickTop="1">
      <c r="A25" s="44" t="s">
        <v>213</v>
      </c>
      <c r="I25" s="45"/>
      <c r="J25" s="45"/>
      <c r="K25" s="45"/>
      <c r="L25" s="45"/>
    </row>
    <row r="26" spans="4:5" s="6" customFormat="1" ht="21.75" customHeight="1">
      <c r="D26" s="46" t="s">
        <v>178</v>
      </c>
      <c r="E26" s="13"/>
    </row>
    <row r="27" spans="4:5" s="6" customFormat="1" ht="21.75" customHeight="1">
      <c r="D27" s="46" t="s">
        <v>367</v>
      </c>
      <c r="E27" s="13"/>
    </row>
    <row r="28" spans="15:25" s="40" customFormat="1" ht="21.75" customHeight="1">
      <c r="O28" s="41"/>
      <c r="P28" s="42"/>
      <c r="Q28" s="41"/>
      <c r="W28" s="41"/>
      <c r="X28" s="42"/>
      <c r="Y28" s="41"/>
    </row>
    <row r="29" spans="15:25" s="40" customFormat="1" ht="21.75" customHeight="1">
      <c r="O29" s="41"/>
      <c r="P29" s="42"/>
      <c r="Q29" s="41"/>
      <c r="W29" s="41"/>
      <c r="X29" s="42"/>
      <c r="Y29" s="41"/>
    </row>
    <row r="30" spans="15:25" s="40" customFormat="1" ht="21.75" customHeight="1">
      <c r="O30" s="41"/>
      <c r="P30" s="42"/>
      <c r="Q30" s="41"/>
      <c r="W30" s="41"/>
      <c r="X30" s="42"/>
      <c r="Y30" s="41"/>
    </row>
    <row r="31" spans="11:23" s="40" customFormat="1" ht="21.75" customHeight="1"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</row>
    <row r="32" spans="15:25" s="40" customFormat="1" ht="21.75" customHeight="1">
      <c r="O32" s="42"/>
      <c r="P32" s="42"/>
      <c r="Q32" s="42"/>
      <c r="W32" s="42"/>
      <c r="X32" s="42"/>
      <c r="Y32" s="42"/>
    </row>
    <row r="33" ht="21.75" customHeight="1">
      <c r="A33" s="40"/>
    </row>
    <row r="71" spans="15:25" ht="21.75" customHeight="1">
      <c r="O71" s="25"/>
      <c r="P71" s="25"/>
      <c r="Q71" s="25"/>
      <c r="W71" s="25"/>
      <c r="X71" s="25"/>
      <c r="Y71" s="25"/>
    </row>
    <row r="72" spans="15:25" ht="21.75" customHeight="1">
      <c r="O72" s="25"/>
      <c r="P72" s="25"/>
      <c r="Q72" s="25"/>
      <c r="W72" s="25"/>
      <c r="X72" s="25"/>
      <c r="Y72" s="25"/>
    </row>
    <row r="73" spans="15:25" ht="21.75" customHeight="1">
      <c r="O73" s="25"/>
      <c r="P73" s="25"/>
      <c r="Q73" s="25"/>
      <c r="W73" s="25"/>
      <c r="X73" s="25"/>
      <c r="Y73" s="25"/>
    </row>
    <row r="74" spans="15:25" ht="21.75" customHeight="1">
      <c r="O74" s="25"/>
      <c r="P74" s="25"/>
      <c r="Q74" s="25"/>
      <c r="W74" s="25"/>
      <c r="X74" s="25"/>
      <c r="Y74" s="25"/>
    </row>
    <row r="79" spans="15:25" ht="21.75" customHeight="1">
      <c r="O79" s="25"/>
      <c r="P79" s="25"/>
      <c r="Q79" s="25"/>
      <c r="W79" s="25"/>
      <c r="X79" s="25"/>
      <c r="Y79" s="25"/>
    </row>
    <row r="80" spans="15:25" ht="21.75" customHeight="1">
      <c r="O80" s="25"/>
      <c r="P80" s="25"/>
      <c r="Q80" s="25"/>
      <c r="W80" s="25"/>
      <c r="X80" s="25"/>
      <c r="Y80" s="25"/>
    </row>
    <row r="81" spans="15:25" ht="21.75" customHeight="1">
      <c r="O81" s="25"/>
      <c r="P81" s="25"/>
      <c r="Q81" s="25"/>
      <c r="W81" s="25"/>
      <c r="X81" s="25"/>
      <c r="Y81" s="25"/>
    </row>
    <row r="99" spans="15:25" ht="21.75" customHeight="1">
      <c r="O99" s="25"/>
      <c r="P99" s="25"/>
      <c r="Q99" s="25"/>
      <c r="W99" s="25"/>
      <c r="X99" s="25"/>
      <c r="Y99" s="25"/>
    </row>
    <row r="100" spans="15:25" ht="21.75" customHeight="1">
      <c r="O100" s="25"/>
      <c r="P100" s="25"/>
      <c r="Q100" s="25"/>
      <c r="W100" s="25"/>
      <c r="X100" s="25"/>
      <c r="Y100" s="25"/>
    </row>
    <row r="101" spans="15:25" ht="21.75" customHeight="1">
      <c r="O101" s="25"/>
      <c r="P101" s="25"/>
      <c r="Q101" s="25"/>
      <c r="W101" s="25"/>
      <c r="X101" s="25"/>
      <c r="Y101" s="25"/>
    </row>
    <row r="102" spans="15:25" ht="21.75" customHeight="1">
      <c r="O102" s="25"/>
      <c r="P102" s="25"/>
      <c r="Q102" s="25"/>
      <c r="W102" s="25"/>
      <c r="X102" s="25"/>
      <c r="Y102" s="25"/>
    </row>
    <row r="107" spans="15:25" ht="21.75" customHeight="1">
      <c r="O107" s="25"/>
      <c r="P107" s="25"/>
      <c r="Q107" s="25"/>
      <c r="W107" s="25"/>
      <c r="X107" s="25"/>
      <c r="Y107" s="25"/>
    </row>
    <row r="108" spans="15:25" ht="21.75" customHeight="1">
      <c r="O108" s="25"/>
      <c r="P108" s="25"/>
      <c r="Q108" s="25"/>
      <c r="W108" s="25"/>
      <c r="X108" s="25"/>
      <c r="Y108" s="25"/>
    </row>
    <row r="109" spans="15:25" ht="21.75" customHeight="1">
      <c r="O109" s="25"/>
      <c r="P109" s="25"/>
      <c r="Q109" s="25"/>
      <c r="W109" s="25"/>
      <c r="X109" s="25"/>
      <c r="Y109" s="25"/>
    </row>
    <row r="122" spans="15:25" ht="21.75" customHeight="1">
      <c r="O122" s="25"/>
      <c r="P122" s="25"/>
      <c r="Q122" s="25"/>
      <c r="W122" s="25"/>
      <c r="X122" s="25"/>
      <c r="Y122" s="25"/>
    </row>
    <row r="123" spans="11:25" ht="21.75" customHeight="1">
      <c r="K123" s="26"/>
      <c r="L123" s="26"/>
      <c r="M123" s="26"/>
      <c r="N123" s="26"/>
      <c r="R123" s="26"/>
      <c r="S123" s="26"/>
      <c r="T123" s="26"/>
      <c r="U123" s="26"/>
      <c r="V123" s="26"/>
      <c r="X123" s="25"/>
      <c r="Y123" s="25"/>
    </row>
    <row r="159" spans="11:25" ht="21.75" customHeight="1">
      <c r="K159" s="26"/>
      <c r="L159" s="26"/>
      <c r="M159" s="26"/>
      <c r="N159" s="26"/>
      <c r="R159" s="26"/>
      <c r="S159" s="26"/>
      <c r="T159" s="26"/>
      <c r="U159" s="26"/>
      <c r="V159" s="26"/>
      <c r="X159" s="25"/>
      <c r="Y159" s="25"/>
    </row>
    <row r="309" spans="1:25" s="27" customFormat="1" ht="21.75" customHeight="1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6"/>
      <c r="P309" s="26"/>
      <c r="Q309" s="26"/>
      <c r="R309" s="25"/>
      <c r="S309" s="25"/>
      <c r="T309" s="25"/>
      <c r="U309" s="25"/>
      <c r="V309" s="25"/>
      <c r="W309" s="26"/>
      <c r="X309" s="26"/>
      <c r="Y309" s="26"/>
    </row>
    <row r="310" spans="1:25" s="27" customFormat="1" ht="21.75" customHeight="1">
      <c r="A310" s="25"/>
      <c r="O310" s="38"/>
      <c r="P310" s="38"/>
      <c r="Q310" s="38"/>
      <c r="W310" s="38"/>
      <c r="X310" s="38"/>
      <c r="Y310" s="38"/>
    </row>
    <row r="311" spans="15:25" s="27" customFormat="1" ht="21.75" customHeight="1">
      <c r="O311" s="38"/>
      <c r="P311" s="38"/>
      <c r="Q311" s="38"/>
      <c r="W311" s="38"/>
      <c r="X311" s="38"/>
      <c r="Y311" s="38"/>
    </row>
    <row r="312" spans="15:25" s="27" customFormat="1" ht="21.75" customHeight="1">
      <c r="O312" s="38"/>
      <c r="P312" s="38"/>
      <c r="Q312" s="38"/>
      <c r="W312" s="38"/>
      <c r="X312" s="38"/>
      <c r="Y312" s="38"/>
    </row>
    <row r="313" spans="15:25" s="27" customFormat="1" ht="21.75" customHeight="1">
      <c r="O313" s="38"/>
      <c r="P313" s="38"/>
      <c r="Q313" s="38"/>
      <c r="W313" s="38"/>
      <c r="X313" s="38"/>
      <c r="Y313" s="38"/>
    </row>
    <row r="314" spans="15:25" s="27" customFormat="1" ht="21.75" customHeight="1">
      <c r="O314" s="38"/>
      <c r="P314" s="38"/>
      <c r="Q314" s="38"/>
      <c r="W314" s="38"/>
      <c r="X314" s="38"/>
      <c r="Y314" s="38"/>
    </row>
    <row r="315" spans="15:25" s="27" customFormat="1" ht="21.75" customHeight="1">
      <c r="O315" s="38"/>
      <c r="P315" s="38"/>
      <c r="Q315" s="38"/>
      <c r="W315" s="38"/>
      <c r="X315" s="38"/>
      <c r="Y315" s="38"/>
    </row>
    <row r="316" spans="15:25" s="27" customFormat="1" ht="21.75" customHeight="1">
      <c r="O316" s="38"/>
      <c r="P316" s="38"/>
      <c r="Q316" s="38"/>
      <c r="W316" s="38"/>
      <c r="X316" s="38"/>
      <c r="Y316" s="38"/>
    </row>
    <row r="317" spans="15:25" s="27" customFormat="1" ht="21.75" customHeight="1">
      <c r="O317" s="38"/>
      <c r="P317" s="38"/>
      <c r="Q317" s="38"/>
      <c r="W317" s="38"/>
      <c r="X317" s="38"/>
      <c r="Y317" s="38"/>
    </row>
    <row r="318" spans="15:25" s="27" customFormat="1" ht="21.75" customHeight="1">
      <c r="O318" s="38"/>
      <c r="P318" s="38"/>
      <c r="Q318" s="38"/>
      <c r="W318" s="38"/>
      <c r="X318" s="38"/>
      <c r="Y318" s="38"/>
    </row>
    <row r="319" spans="15:25" s="27" customFormat="1" ht="21.75" customHeight="1">
      <c r="O319" s="38"/>
      <c r="P319" s="38"/>
      <c r="Q319" s="38"/>
      <c r="W319" s="38"/>
      <c r="X319" s="38"/>
      <c r="Y319" s="38"/>
    </row>
    <row r="320" spans="15:25" s="27" customFormat="1" ht="21.75" customHeight="1">
      <c r="O320" s="38"/>
      <c r="P320" s="38"/>
      <c r="Q320" s="38"/>
      <c r="W320" s="38"/>
      <c r="X320" s="38"/>
      <c r="Y320" s="38"/>
    </row>
    <row r="321" spans="15:25" s="27" customFormat="1" ht="21.75" customHeight="1">
      <c r="O321" s="38"/>
      <c r="P321" s="38"/>
      <c r="Q321" s="38"/>
      <c r="W321" s="38"/>
      <c r="X321" s="38"/>
      <c r="Y321" s="38"/>
    </row>
    <row r="322" spans="15:25" s="27" customFormat="1" ht="21.75" customHeight="1">
      <c r="O322" s="38"/>
      <c r="P322" s="38"/>
      <c r="Q322" s="38"/>
      <c r="W322" s="38"/>
      <c r="X322" s="38"/>
      <c r="Y322" s="38"/>
    </row>
    <row r="323" spans="15:25" s="27" customFormat="1" ht="21.75" customHeight="1">
      <c r="O323" s="38"/>
      <c r="P323" s="38"/>
      <c r="Q323" s="38"/>
      <c r="W323" s="38"/>
      <c r="X323" s="38"/>
      <c r="Y323" s="38"/>
    </row>
    <row r="324" spans="15:25" s="27" customFormat="1" ht="21.75" customHeight="1">
      <c r="O324" s="38"/>
      <c r="P324" s="38"/>
      <c r="Q324" s="38"/>
      <c r="W324" s="38"/>
      <c r="X324" s="38"/>
      <c r="Y324" s="38"/>
    </row>
    <row r="325" spans="15:25" s="27" customFormat="1" ht="21.75" customHeight="1">
      <c r="O325" s="38"/>
      <c r="P325" s="38"/>
      <c r="Q325" s="38"/>
      <c r="W325" s="38"/>
      <c r="X325" s="38"/>
      <c r="Y325" s="38"/>
    </row>
    <row r="326" spans="15:25" s="27" customFormat="1" ht="21.75" customHeight="1">
      <c r="O326" s="38"/>
      <c r="P326" s="38"/>
      <c r="Q326" s="38"/>
      <c r="W326" s="38"/>
      <c r="X326" s="38"/>
      <c r="Y326" s="38"/>
    </row>
    <row r="327" spans="15:25" s="27" customFormat="1" ht="21.75" customHeight="1">
      <c r="O327" s="38"/>
      <c r="P327" s="38"/>
      <c r="Q327" s="38"/>
      <c r="W327" s="38"/>
      <c r="X327" s="38"/>
      <c r="Y327" s="38"/>
    </row>
    <row r="328" spans="1:25" ht="21.75" customHeight="1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38"/>
      <c r="P328" s="38"/>
      <c r="Q328" s="38"/>
      <c r="R328" s="27"/>
      <c r="S328" s="27"/>
      <c r="T328" s="27"/>
      <c r="U328" s="27"/>
      <c r="V328" s="27"/>
      <c r="W328" s="38"/>
      <c r="X328" s="38"/>
      <c r="Y328" s="38"/>
    </row>
    <row r="329" ht="21.75" customHeight="1">
      <c r="A329" s="27"/>
    </row>
  </sheetData>
  <mergeCells count="13">
    <mergeCell ref="C16:E16"/>
    <mergeCell ref="K16:M16"/>
    <mergeCell ref="S16:U16"/>
    <mergeCell ref="K15:M15"/>
    <mergeCell ref="S15:U15"/>
    <mergeCell ref="A1:Y1"/>
    <mergeCell ref="K4:Q4"/>
    <mergeCell ref="C5:E5"/>
    <mergeCell ref="K5:M5"/>
    <mergeCell ref="O5:Q5"/>
    <mergeCell ref="W5:Y5"/>
    <mergeCell ref="S5:U5"/>
    <mergeCell ref="S4:Y4"/>
  </mergeCells>
  <printOptions horizontalCentered="1"/>
  <pageMargins left="0.25" right="0.16" top="0.38" bottom="0.41" header="0.1968503937007874" footer="0.15748031496062992"/>
  <pageSetup horizontalDpi="180" verticalDpi="180" orientation="landscape" paperSize="9" scale="89" r:id="rId1"/>
  <colBreaks count="1" manualBreakCount="1">
    <brk id="2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69"/>
  <sheetViews>
    <sheetView zoomScale="85" zoomScaleNormal="85" workbookViewId="0" topLeftCell="A1">
      <selection activeCell="A2" sqref="A2"/>
    </sheetView>
  </sheetViews>
  <sheetFormatPr defaultColWidth="9.140625" defaultRowHeight="25.5" customHeight="1"/>
  <cols>
    <col min="3" max="3" width="9.00390625" style="0" customWidth="1"/>
    <col min="4" max="4" width="14.57421875" style="0" bestFit="1" customWidth="1"/>
    <col min="5" max="5" width="0.71875" style="0" customWidth="1"/>
    <col min="6" max="6" width="14.57421875" style="0" customWidth="1"/>
    <col min="7" max="7" width="0.85546875" style="0" customWidth="1"/>
    <col min="8" max="8" width="14.57421875" style="0" customWidth="1"/>
    <col min="9" max="9" width="0.85546875" style="0" customWidth="1"/>
    <col min="10" max="10" width="14.140625" style="0" bestFit="1" customWidth="1"/>
    <col min="11" max="11" width="0.85546875" style="0" customWidth="1"/>
    <col min="12" max="12" width="14.421875" style="0" customWidth="1"/>
    <col min="13" max="13" width="0.85546875" style="0" customWidth="1"/>
  </cols>
  <sheetData>
    <row r="1" spans="1:12" ht="24" customHeight="1">
      <c r="A1" s="132" t="s">
        <v>161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ht="24" customHeight="1"/>
    <row r="3" spans="1:9" ht="24" customHeight="1">
      <c r="A3" s="1" t="s">
        <v>101</v>
      </c>
      <c r="B3" s="1"/>
      <c r="C3" s="2"/>
      <c r="D3" s="2"/>
      <c r="E3" s="2"/>
      <c r="F3" s="2"/>
      <c r="G3" s="2"/>
      <c r="H3" s="2"/>
      <c r="I3" s="5"/>
    </row>
    <row r="4" spans="1:9" ht="24" customHeight="1">
      <c r="A4" s="1" t="s">
        <v>100</v>
      </c>
      <c r="B4" s="1"/>
      <c r="C4" s="2"/>
      <c r="D4" s="2"/>
      <c r="E4" s="2"/>
      <c r="F4" s="2"/>
      <c r="G4" s="2"/>
      <c r="H4" s="2"/>
      <c r="I4" s="5"/>
    </row>
    <row r="5" spans="1:9" ht="24" customHeight="1">
      <c r="A5" s="1" t="s">
        <v>99</v>
      </c>
      <c r="B5" s="1"/>
      <c r="C5" s="2"/>
      <c r="D5" s="2"/>
      <c r="E5" s="2"/>
      <c r="F5" s="2"/>
      <c r="G5" s="2"/>
      <c r="H5" s="2"/>
      <c r="I5" s="5"/>
    </row>
    <row r="6" spans="1:10" ht="24" customHeight="1">
      <c r="A6" s="1" t="s">
        <v>570</v>
      </c>
      <c r="B6" s="1"/>
      <c r="C6" s="2"/>
      <c r="D6" s="2"/>
      <c r="E6" s="2"/>
      <c r="F6" s="2"/>
      <c r="G6" s="2"/>
      <c r="H6" s="2"/>
      <c r="I6" s="2"/>
      <c r="J6" s="5"/>
    </row>
    <row r="7" spans="1:12" ht="24" customHeight="1">
      <c r="A7" s="1"/>
      <c r="B7" s="1"/>
      <c r="C7" s="2"/>
      <c r="D7" s="133" t="s">
        <v>196</v>
      </c>
      <c r="E7" s="133"/>
      <c r="F7" s="133"/>
      <c r="G7" s="133"/>
      <c r="H7" s="133"/>
      <c r="I7" s="133"/>
      <c r="J7" s="133"/>
      <c r="K7" s="133"/>
      <c r="L7" s="133"/>
    </row>
    <row r="8" spans="1:12" ht="24" customHeight="1">
      <c r="A8" s="1"/>
      <c r="B8" s="1"/>
      <c r="C8" s="2"/>
      <c r="D8" s="24" t="s">
        <v>110</v>
      </c>
      <c r="E8" s="9"/>
      <c r="F8" s="47" t="s">
        <v>150</v>
      </c>
      <c r="G8" s="9"/>
      <c r="H8" s="47" t="s">
        <v>151</v>
      </c>
      <c r="I8" s="47"/>
      <c r="J8" s="47" t="s">
        <v>181</v>
      </c>
      <c r="K8" s="48"/>
      <c r="L8" s="24" t="s">
        <v>102</v>
      </c>
    </row>
    <row r="9" spans="1:10" ht="24" customHeight="1">
      <c r="A9" s="1" t="s">
        <v>333</v>
      </c>
      <c r="B9" s="1"/>
      <c r="C9" s="2"/>
      <c r="D9" s="2"/>
      <c r="E9" s="2"/>
      <c r="F9" s="2"/>
      <c r="G9" s="2"/>
      <c r="H9" s="7"/>
      <c r="I9" s="3"/>
      <c r="J9" s="7"/>
    </row>
    <row r="10" spans="1:12" ht="24" customHeight="1">
      <c r="A10" s="1" t="s">
        <v>337</v>
      </c>
      <c r="B10" s="2"/>
      <c r="D10" s="2">
        <v>1716491.32</v>
      </c>
      <c r="E10" s="2"/>
      <c r="F10" s="2">
        <v>343661.25</v>
      </c>
      <c r="G10" s="2"/>
      <c r="H10" s="2">
        <v>0</v>
      </c>
      <c r="I10" s="2"/>
      <c r="J10" s="2">
        <v>-1010360.29</v>
      </c>
      <c r="L10" s="11">
        <f>+D10+F10+H10+J10</f>
        <v>1049792.28</v>
      </c>
    </row>
    <row r="11" spans="1:12" ht="24" customHeight="1">
      <c r="A11" s="1" t="s">
        <v>338</v>
      </c>
      <c r="B11" s="2"/>
      <c r="D11" s="2">
        <v>4522732.22</v>
      </c>
      <c r="E11" s="2"/>
      <c r="F11" s="2">
        <v>224840.92</v>
      </c>
      <c r="G11" s="2"/>
      <c r="H11" s="2">
        <v>0</v>
      </c>
      <c r="I11" s="2"/>
      <c r="J11" s="2">
        <v>0</v>
      </c>
      <c r="L11" s="11">
        <f>+D11+F11+H11+J11</f>
        <v>4747573.14</v>
      </c>
    </row>
    <row r="12" spans="1:12" ht="24" customHeight="1">
      <c r="A12" s="1" t="s">
        <v>339</v>
      </c>
      <c r="B12" s="2"/>
      <c r="D12" s="2">
        <v>3753962.95</v>
      </c>
      <c r="E12" s="2"/>
      <c r="F12" s="2">
        <v>548493.69</v>
      </c>
      <c r="G12" s="2"/>
      <c r="H12" s="2">
        <v>-5000</v>
      </c>
      <c r="I12" s="2"/>
      <c r="J12" s="2">
        <v>0</v>
      </c>
      <c r="L12" s="11">
        <f>+D12+F12+H12+J12</f>
        <v>4297456.640000001</v>
      </c>
    </row>
    <row r="13" spans="1:12" ht="24" customHeight="1">
      <c r="A13" s="1" t="s">
        <v>340</v>
      </c>
      <c r="B13" s="2"/>
      <c r="D13" s="2"/>
      <c r="E13" s="2"/>
      <c r="F13" s="2"/>
      <c r="G13" s="2"/>
      <c r="H13" s="2"/>
      <c r="I13" s="2"/>
      <c r="J13" s="2"/>
      <c r="L13" s="11"/>
    </row>
    <row r="14" spans="1:12" ht="24" customHeight="1">
      <c r="A14" s="1" t="s">
        <v>180</v>
      </c>
      <c r="B14" s="2"/>
      <c r="D14" s="2">
        <v>8795366.11</v>
      </c>
      <c r="E14" s="2"/>
      <c r="F14" s="2">
        <v>941737.18</v>
      </c>
      <c r="G14" s="2"/>
      <c r="H14" s="2">
        <v>0</v>
      </c>
      <c r="I14" s="2"/>
      <c r="J14" s="2">
        <v>-3364077.5</v>
      </c>
      <c r="L14" s="11">
        <f>+D14+F14-H14+J14</f>
        <v>6373025.789999999</v>
      </c>
    </row>
    <row r="15" spans="1:12" ht="24" customHeight="1">
      <c r="A15" s="1" t="s">
        <v>345</v>
      </c>
      <c r="B15" s="2"/>
      <c r="D15" s="2">
        <v>42522610.49</v>
      </c>
      <c r="E15" s="2"/>
      <c r="F15" s="2">
        <v>33570567.21</v>
      </c>
      <c r="G15" s="2"/>
      <c r="H15" s="5">
        <v>-3672614.07</v>
      </c>
      <c r="I15" s="2"/>
      <c r="J15" s="5">
        <v>7644299.07</v>
      </c>
      <c r="L15" s="11">
        <f>+D15+F15+H15+J15</f>
        <v>80064862.70000002</v>
      </c>
    </row>
    <row r="16" spans="1:12" ht="24" customHeight="1">
      <c r="A16" s="1"/>
      <c r="B16" s="2" t="s">
        <v>133</v>
      </c>
      <c r="D16" s="9">
        <f>SUM(D10:D15)</f>
        <v>61311163.09</v>
      </c>
      <c r="E16" s="2"/>
      <c r="F16" s="9">
        <f>SUM(F10:F15)</f>
        <v>35629300.25</v>
      </c>
      <c r="G16" s="2"/>
      <c r="H16" s="9">
        <f>SUM(H10:H15)</f>
        <v>-3677614.07</v>
      </c>
      <c r="I16" s="2"/>
      <c r="J16" s="9">
        <f>SUM(J10:J15)</f>
        <v>3269861.2800000003</v>
      </c>
      <c r="L16" s="9">
        <f>SUM(L10:L15)</f>
        <v>96532710.55000001</v>
      </c>
    </row>
    <row r="17" spans="1:10" ht="24" customHeight="1">
      <c r="A17" s="1" t="s">
        <v>334</v>
      </c>
      <c r="C17" s="2"/>
      <c r="D17" s="2"/>
      <c r="E17" s="2"/>
      <c r="F17" s="2"/>
      <c r="G17" s="2"/>
      <c r="H17" s="5"/>
      <c r="I17" s="2"/>
      <c r="J17" s="5"/>
    </row>
    <row r="18" spans="1:12" ht="24" customHeight="1">
      <c r="A18" s="1" t="s">
        <v>337</v>
      </c>
      <c r="B18" s="2"/>
      <c r="C18" s="2"/>
      <c r="D18" s="2">
        <v>1575308.66</v>
      </c>
      <c r="E18" s="2"/>
      <c r="F18" s="2">
        <v>72353.74</v>
      </c>
      <c r="G18" s="2"/>
      <c r="H18" s="5">
        <v>0</v>
      </c>
      <c r="I18" s="2"/>
      <c r="J18" s="5">
        <v>-980542.78</v>
      </c>
      <c r="L18" s="11">
        <f>+D18+F18-H18+J18</f>
        <v>667119.6199999999</v>
      </c>
    </row>
    <row r="19" spans="1:12" ht="24" customHeight="1">
      <c r="A19" s="1" t="s">
        <v>338</v>
      </c>
      <c r="B19" s="2"/>
      <c r="C19" s="2"/>
      <c r="D19" s="2">
        <v>4177098.68</v>
      </c>
      <c r="E19" s="2"/>
      <c r="F19" s="2">
        <v>151163.7</v>
      </c>
      <c r="G19" s="2"/>
      <c r="H19" s="5">
        <v>0</v>
      </c>
      <c r="I19" s="2"/>
      <c r="J19" s="5">
        <v>0</v>
      </c>
      <c r="L19" s="11">
        <f>+D19+F19-H19+J19</f>
        <v>4328262.38</v>
      </c>
    </row>
    <row r="20" spans="1:12" ht="24" customHeight="1">
      <c r="A20" s="1" t="s">
        <v>339</v>
      </c>
      <c r="B20" s="2"/>
      <c r="C20" s="2"/>
      <c r="D20" s="2">
        <v>3562832.18</v>
      </c>
      <c r="E20" s="2"/>
      <c r="F20" s="2">
        <v>109809.8</v>
      </c>
      <c r="G20" s="2"/>
      <c r="H20" s="5">
        <v>-4999</v>
      </c>
      <c r="I20" s="2"/>
      <c r="J20" s="5">
        <v>0</v>
      </c>
      <c r="L20" s="11">
        <f>+D20+F20+H20-J20</f>
        <v>3667642.98</v>
      </c>
    </row>
    <row r="21" spans="1:12" ht="24" customHeight="1">
      <c r="A21" s="1" t="s">
        <v>340</v>
      </c>
      <c r="B21" s="2"/>
      <c r="C21" s="2"/>
      <c r="D21" s="2"/>
      <c r="E21" s="2"/>
      <c r="F21" s="2"/>
      <c r="G21" s="2"/>
      <c r="H21" s="5"/>
      <c r="I21" s="2"/>
      <c r="J21" s="5"/>
      <c r="L21" s="11"/>
    </row>
    <row r="22" spans="1:12" ht="24" customHeight="1">
      <c r="A22" s="1" t="s">
        <v>180</v>
      </c>
      <c r="B22" s="2"/>
      <c r="C22" s="2"/>
      <c r="D22" s="2">
        <v>7208605.33</v>
      </c>
      <c r="E22" s="2"/>
      <c r="F22" s="2">
        <v>625033.48</v>
      </c>
      <c r="G22" s="2"/>
      <c r="H22" s="5">
        <v>0</v>
      </c>
      <c r="I22" s="2"/>
      <c r="J22" s="5">
        <v>-3363743.5</v>
      </c>
      <c r="L22" s="11">
        <f>+D22+F22-H22+J22</f>
        <v>4469895.3100000005</v>
      </c>
    </row>
    <row r="23" spans="1:12" ht="24" customHeight="1">
      <c r="A23" s="1" t="s">
        <v>345</v>
      </c>
      <c r="B23" s="2"/>
      <c r="C23" s="2"/>
      <c r="D23" s="2">
        <v>15025791.74</v>
      </c>
      <c r="E23" s="2"/>
      <c r="F23" s="2">
        <v>11724455.28</v>
      </c>
      <c r="G23" s="2"/>
      <c r="H23" s="5">
        <v>-2436093.61</v>
      </c>
      <c r="I23" s="2"/>
      <c r="J23" s="5">
        <v>277394.17</v>
      </c>
      <c r="L23" s="11">
        <f>+D23+F23+H23+J23</f>
        <v>24591547.580000002</v>
      </c>
    </row>
    <row r="24" spans="1:12" ht="24" customHeight="1">
      <c r="A24" s="1"/>
      <c r="B24" s="2" t="s">
        <v>133</v>
      </c>
      <c r="C24" s="2"/>
      <c r="D24" s="10">
        <f>SUM(D18:D23)</f>
        <v>31549636.59</v>
      </c>
      <c r="E24" s="2"/>
      <c r="F24" s="10">
        <f>SUM(F18:F23)</f>
        <v>12682816</v>
      </c>
      <c r="G24" s="5"/>
      <c r="H24" s="10">
        <f>SUM(H18:H23)</f>
        <v>-2441092.61</v>
      </c>
      <c r="I24" s="2"/>
      <c r="J24" s="10">
        <f>SUM(J18:J23)</f>
        <v>-4066892.1100000003</v>
      </c>
      <c r="L24" s="10">
        <f>SUM(L18:L23)</f>
        <v>37724467.870000005</v>
      </c>
    </row>
    <row r="25" spans="1:12" ht="24" customHeight="1" thickBot="1">
      <c r="A25" s="1" t="s">
        <v>347</v>
      </c>
      <c r="C25" s="2"/>
      <c r="D25" s="4">
        <f>+D16-D24</f>
        <v>29761526.500000004</v>
      </c>
      <c r="E25" s="2"/>
      <c r="F25" s="8"/>
      <c r="G25" s="2"/>
      <c r="H25" s="5"/>
      <c r="I25" s="2"/>
      <c r="J25" s="5"/>
      <c r="L25" s="4">
        <f>+L16-L24</f>
        <v>58808242.68000001</v>
      </c>
    </row>
    <row r="26" spans="1:10" ht="24" customHeight="1" thickTop="1">
      <c r="A26" s="1" t="s">
        <v>348</v>
      </c>
      <c r="C26" s="2" t="s">
        <v>368</v>
      </c>
      <c r="D26" s="2"/>
      <c r="E26" s="2"/>
      <c r="F26" s="2"/>
      <c r="G26" s="2"/>
      <c r="H26" s="5"/>
      <c r="I26" s="2"/>
      <c r="J26" s="5"/>
    </row>
    <row r="27" spans="1:10" ht="24" customHeight="1">
      <c r="A27" s="1"/>
      <c r="C27" s="2" t="s">
        <v>111</v>
      </c>
      <c r="D27" s="2"/>
      <c r="E27" s="2"/>
      <c r="F27" s="2"/>
      <c r="G27" s="2"/>
      <c r="H27" s="5"/>
      <c r="I27" s="2"/>
      <c r="J27" s="5"/>
    </row>
    <row r="28" spans="1:10" ht="24" customHeight="1">
      <c r="A28" s="1" t="s">
        <v>369</v>
      </c>
      <c r="C28" s="2"/>
      <c r="D28" s="2"/>
      <c r="E28" s="2"/>
      <c r="F28" s="2"/>
      <c r="G28" s="2"/>
      <c r="H28" s="5"/>
      <c r="I28" s="2"/>
      <c r="J28" s="5"/>
    </row>
    <row r="29" spans="1:10" ht="24" customHeight="1">
      <c r="A29" s="1" t="s">
        <v>417</v>
      </c>
      <c r="C29" s="2"/>
      <c r="D29" s="2"/>
      <c r="E29" s="2"/>
      <c r="F29" s="2"/>
      <c r="G29" s="2"/>
      <c r="H29" s="5"/>
      <c r="I29" s="2"/>
      <c r="J29" s="5"/>
    </row>
    <row r="30" spans="1:10" ht="24" customHeight="1">
      <c r="A30" s="1"/>
      <c r="C30" s="2"/>
      <c r="D30" s="2"/>
      <c r="E30" s="2"/>
      <c r="F30" s="2"/>
      <c r="G30" s="2"/>
      <c r="H30" s="5"/>
      <c r="I30" s="2"/>
      <c r="J30" s="5"/>
    </row>
    <row r="31" spans="1:10" ht="24" customHeight="1">
      <c r="A31" s="1"/>
      <c r="C31" s="2"/>
      <c r="D31" s="2"/>
      <c r="E31" s="2"/>
      <c r="F31" s="2"/>
      <c r="G31" s="2"/>
      <c r="H31" s="5"/>
      <c r="I31" s="2"/>
      <c r="J31" s="5"/>
    </row>
    <row r="32" spans="1:3" s="6" customFormat="1" ht="24" customHeight="1">
      <c r="A32" s="14"/>
      <c r="C32" s="6" t="s">
        <v>178</v>
      </c>
    </row>
    <row r="33" spans="1:3" s="6" customFormat="1" ht="24" customHeight="1">
      <c r="A33" s="14"/>
      <c r="C33" s="6" t="s">
        <v>177</v>
      </c>
    </row>
    <row r="34" s="6" customFormat="1" ht="24" customHeight="1">
      <c r="A34" s="14"/>
    </row>
    <row r="35" spans="1:12" ht="23.25">
      <c r="A35" s="132" t="s">
        <v>116</v>
      </c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</row>
    <row r="36" ht="11.25" customHeight="1"/>
    <row r="37" spans="1:12" ht="23.25">
      <c r="A37" s="1"/>
      <c r="B37" s="1"/>
      <c r="C37" s="2"/>
      <c r="D37" s="133" t="s">
        <v>197</v>
      </c>
      <c r="E37" s="133"/>
      <c r="F37" s="133"/>
      <c r="G37" s="133"/>
      <c r="H37" s="133"/>
      <c r="I37" s="133"/>
      <c r="J37" s="133"/>
      <c r="K37" s="133"/>
      <c r="L37" s="133"/>
    </row>
    <row r="38" spans="1:12" ht="23.25">
      <c r="A38" s="1"/>
      <c r="B38" s="1"/>
      <c r="C38" s="2"/>
      <c r="D38" s="24" t="s">
        <v>110</v>
      </c>
      <c r="E38" s="9"/>
      <c r="F38" s="47" t="s">
        <v>150</v>
      </c>
      <c r="G38" s="9"/>
      <c r="H38" s="47" t="s">
        <v>151</v>
      </c>
      <c r="I38" s="47"/>
      <c r="J38" s="47" t="s">
        <v>181</v>
      </c>
      <c r="K38" s="48"/>
      <c r="L38" s="24" t="s">
        <v>102</v>
      </c>
    </row>
    <row r="39" spans="1:10" ht="23.25">
      <c r="A39" s="1" t="s">
        <v>333</v>
      </c>
      <c r="B39" s="1"/>
      <c r="C39" s="2"/>
      <c r="D39" s="2"/>
      <c r="E39" s="2"/>
      <c r="F39" s="2"/>
      <c r="G39" s="2"/>
      <c r="H39" s="7"/>
      <c r="I39" s="3"/>
      <c r="J39" s="7"/>
    </row>
    <row r="40" spans="1:12" ht="23.25">
      <c r="A40" s="1" t="s">
        <v>112</v>
      </c>
      <c r="B40" s="2"/>
      <c r="D40" s="2">
        <v>7707800</v>
      </c>
      <c r="E40" s="2"/>
      <c r="F40" s="2">
        <v>0</v>
      </c>
      <c r="G40" s="2"/>
      <c r="H40" s="2">
        <v>0</v>
      </c>
      <c r="I40" s="2"/>
      <c r="J40" s="2">
        <v>0</v>
      </c>
      <c r="L40" s="11">
        <f aca="true" t="shared" si="0" ref="L40:L45">+D40+F40+H40+J40</f>
        <v>7707800</v>
      </c>
    </row>
    <row r="41" spans="1:12" ht="23.25">
      <c r="A41" s="1" t="s">
        <v>335</v>
      </c>
      <c r="B41" s="2"/>
      <c r="D41" s="2">
        <v>41618917</v>
      </c>
      <c r="E41" s="2"/>
      <c r="F41" s="2">
        <v>0</v>
      </c>
      <c r="G41" s="2"/>
      <c r="H41" s="2">
        <v>0</v>
      </c>
      <c r="I41" s="2"/>
      <c r="J41" s="2">
        <v>0</v>
      </c>
      <c r="L41" s="11">
        <f t="shared" si="0"/>
        <v>41618917</v>
      </c>
    </row>
    <row r="42" spans="1:12" ht="23.25">
      <c r="A42" s="1" t="s">
        <v>336</v>
      </c>
      <c r="B42" s="2"/>
      <c r="D42" s="2">
        <v>3776384.16</v>
      </c>
      <c r="E42" s="2"/>
      <c r="F42" s="2">
        <v>0</v>
      </c>
      <c r="G42" s="2"/>
      <c r="H42" s="2">
        <v>0</v>
      </c>
      <c r="I42" s="2"/>
      <c r="J42" s="2">
        <v>0</v>
      </c>
      <c r="L42" s="11">
        <f t="shared" si="0"/>
        <v>3776384.16</v>
      </c>
    </row>
    <row r="43" spans="1:12" ht="23.25">
      <c r="A43" s="1" t="s">
        <v>337</v>
      </c>
      <c r="B43" s="2"/>
      <c r="D43" s="2">
        <v>2941664.96</v>
      </c>
      <c r="E43" s="2"/>
      <c r="F43" s="2">
        <v>1133359.41</v>
      </c>
      <c r="G43" s="2"/>
      <c r="H43" s="2">
        <v>0</v>
      </c>
      <c r="I43" s="2"/>
      <c r="J43" s="2">
        <v>-1425660.69</v>
      </c>
      <c r="L43" s="11">
        <f t="shared" si="0"/>
        <v>2649363.68</v>
      </c>
    </row>
    <row r="44" spans="1:12" ht="23.25">
      <c r="A44" s="1" t="s">
        <v>338</v>
      </c>
      <c r="B44" s="2"/>
      <c r="D44" s="2">
        <v>5798012.61</v>
      </c>
      <c r="E44" s="2"/>
      <c r="F44" s="2">
        <v>1302667.38</v>
      </c>
      <c r="G44" s="2"/>
      <c r="H44" s="2">
        <v>0</v>
      </c>
      <c r="I44" s="2"/>
      <c r="J44" s="2">
        <v>-291899.3</v>
      </c>
      <c r="L44" s="11">
        <f t="shared" si="0"/>
        <v>6808780.69</v>
      </c>
    </row>
    <row r="45" spans="1:12" ht="23.25">
      <c r="A45" s="1" t="s">
        <v>339</v>
      </c>
      <c r="B45" s="2"/>
      <c r="D45" s="2">
        <v>12884463.23</v>
      </c>
      <c r="E45" s="2"/>
      <c r="F45" s="2">
        <v>985358.34</v>
      </c>
      <c r="G45" s="2"/>
      <c r="H45" s="2">
        <v>-5000</v>
      </c>
      <c r="I45" s="2"/>
      <c r="J45" s="2">
        <v>-5086266.07</v>
      </c>
      <c r="L45" s="11">
        <f t="shared" si="0"/>
        <v>8778555.5</v>
      </c>
    </row>
    <row r="46" spans="1:12" ht="23.25">
      <c r="A46" s="1" t="s">
        <v>341</v>
      </c>
      <c r="B46" s="2"/>
      <c r="D46" s="2">
        <v>8795366.11</v>
      </c>
      <c r="E46" s="2"/>
      <c r="F46" s="2">
        <v>941737.18</v>
      </c>
      <c r="G46" s="2"/>
      <c r="H46" s="2">
        <v>0</v>
      </c>
      <c r="I46" s="2"/>
      <c r="J46" s="2">
        <v>-3364077.5</v>
      </c>
      <c r="L46" s="11">
        <f>+D46+F46-H46+J46</f>
        <v>6373025.789999999</v>
      </c>
    </row>
    <row r="47" spans="1:12" ht="23.25">
      <c r="A47" s="1" t="s">
        <v>343</v>
      </c>
      <c r="B47" s="2"/>
      <c r="D47" s="2">
        <v>685446.75</v>
      </c>
      <c r="E47" s="2"/>
      <c r="F47" s="2">
        <v>0</v>
      </c>
      <c r="G47" s="2"/>
      <c r="H47" s="2">
        <v>0</v>
      </c>
      <c r="I47" s="2"/>
      <c r="J47" s="2">
        <v>0</v>
      </c>
      <c r="L47" s="11">
        <f>+D47+F47-H47+J47</f>
        <v>685446.75</v>
      </c>
    </row>
    <row r="48" spans="1:12" ht="23.25">
      <c r="A48" s="1" t="s">
        <v>344</v>
      </c>
      <c r="B48" s="2"/>
      <c r="D48" s="2">
        <v>1523208.62</v>
      </c>
      <c r="E48" s="2"/>
      <c r="F48" s="2">
        <v>0</v>
      </c>
      <c r="G48" s="2"/>
      <c r="H48" s="2">
        <v>0</v>
      </c>
      <c r="I48" s="2"/>
      <c r="J48" s="2">
        <v>0</v>
      </c>
      <c r="L48" s="11">
        <f>+D48+F48-H48+J48</f>
        <v>1523208.62</v>
      </c>
    </row>
    <row r="49" spans="1:12" ht="23.25">
      <c r="A49" s="1" t="s">
        <v>345</v>
      </c>
      <c r="B49" s="2"/>
      <c r="D49" s="2">
        <v>50853154.93</v>
      </c>
      <c r="E49" s="2"/>
      <c r="F49" s="2">
        <v>68580109.52</v>
      </c>
      <c r="G49" s="2"/>
      <c r="H49" s="5">
        <v>-3924034.07</v>
      </c>
      <c r="I49" s="2"/>
      <c r="J49" s="5">
        <v>35318497.65</v>
      </c>
      <c r="L49" s="11">
        <f>+D49+F49+H49+J49</f>
        <v>150827728.03</v>
      </c>
    </row>
    <row r="50" spans="1:12" ht="23.25">
      <c r="A50" s="1"/>
      <c r="B50" s="2" t="s">
        <v>133</v>
      </c>
      <c r="D50" s="9">
        <f>SUM(D40:D49)</f>
        <v>136584418.37</v>
      </c>
      <c r="E50" s="2"/>
      <c r="F50" s="9">
        <f>SUM(F40:F49)</f>
        <v>72943231.83</v>
      </c>
      <c r="G50" s="2"/>
      <c r="H50" s="9">
        <f>SUM(H40:H49)</f>
        <v>-3929034.07</v>
      </c>
      <c r="I50" s="2"/>
      <c r="J50" s="9">
        <f>SUM(J40:J49)</f>
        <v>25150594.089999996</v>
      </c>
      <c r="L50" s="9">
        <f>SUM(L40:L49)</f>
        <v>230749210.22</v>
      </c>
    </row>
    <row r="51" spans="1:10" ht="23.25">
      <c r="A51" s="1" t="s">
        <v>334</v>
      </c>
      <c r="C51" s="2"/>
      <c r="D51" s="2"/>
      <c r="E51" s="2"/>
      <c r="F51" s="2"/>
      <c r="G51" s="2"/>
      <c r="H51" s="5"/>
      <c r="I51" s="2"/>
      <c r="J51" s="5"/>
    </row>
    <row r="52" spans="1:12" ht="23.25">
      <c r="A52" s="1" t="s">
        <v>335</v>
      </c>
      <c r="B52" s="2"/>
      <c r="C52" s="2"/>
      <c r="D52" s="2">
        <v>18634210.23</v>
      </c>
      <c r="E52" s="2"/>
      <c r="F52" s="2">
        <v>2147080.88</v>
      </c>
      <c r="G52" s="2"/>
      <c r="H52" s="5">
        <v>0</v>
      </c>
      <c r="I52" s="2"/>
      <c r="J52" s="5">
        <v>0</v>
      </c>
      <c r="L52" s="11">
        <f>+D52+F52-H52+J52</f>
        <v>20781291.11</v>
      </c>
    </row>
    <row r="53" spans="1:12" ht="23.25">
      <c r="A53" s="1" t="s">
        <v>336</v>
      </c>
      <c r="B53" s="2"/>
      <c r="C53" s="2"/>
      <c r="D53" s="2">
        <v>3714723.54</v>
      </c>
      <c r="E53" s="2"/>
      <c r="F53" s="2">
        <v>22010.6</v>
      </c>
      <c r="G53" s="2"/>
      <c r="H53" s="5">
        <v>0</v>
      </c>
      <c r="I53" s="2"/>
      <c r="J53" s="5">
        <v>0</v>
      </c>
      <c r="L53" s="11">
        <f>+D53+F53-H53+J53</f>
        <v>3736734.14</v>
      </c>
    </row>
    <row r="54" spans="1:12" ht="23.25">
      <c r="A54" s="1" t="s">
        <v>337</v>
      </c>
      <c r="B54" s="2"/>
      <c r="C54" s="2"/>
      <c r="D54" s="2">
        <v>2651880.53</v>
      </c>
      <c r="E54" s="2"/>
      <c r="F54" s="2">
        <v>191919.58</v>
      </c>
      <c r="G54" s="2"/>
      <c r="H54" s="5">
        <v>0</v>
      </c>
      <c r="I54" s="2"/>
      <c r="J54" s="5">
        <v>-1364029.04</v>
      </c>
      <c r="L54" s="11">
        <f aca="true" t="shared" si="1" ref="L54:L60">+D54+F54+H54+J54</f>
        <v>1479771.0699999998</v>
      </c>
    </row>
    <row r="55" spans="1:12" ht="23.25">
      <c r="A55" s="1" t="s">
        <v>338</v>
      </c>
      <c r="B55" s="2"/>
      <c r="C55" s="2"/>
      <c r="D55" s="2">
        <v>5111944.97</v>
      </c>
      <c r="E55" s="2"/>
      <c r="F55" s="2">
        <v>407286.3</v>
      </c>
      <c r="G55" s="2"/>
      <c r="H55" s="5">
        <v>0</v>
      </c>
      <c r="I55" s="2"/>
      <c r="J55" s="5">
        <v>-284992.63</v>
      </c>
      <c r="L55" s="11">
        <f t="shared" si="1"/>
        <v>5234238.64</v>
      </c>
    </row>
    <row r="56" spans="1:12" ht="23.25">
      <c r="A56" s="1" t="s">
        <v>339</v>
      </c>
      <c r="B56" s="2"/>
      <c r="C56" s="2"/>
      <c r="D56" s="2">
        <v>12522348.24</v>
      </c>
      <c r="E56" s="2"/>
      <c r="F56" s="2">
        <v>196705.3</v>
      </c>
      <c r="G56" s="2"/>
      <c r="H56" s="5">
        <v>-4999</v>
      </c>
      <c r="I56" s="2"/>
      <c r="J56" s="5">
        <v>-5084031.59</v>
      </c>
      <c r="L56" s="11">
        <f t="shared" si="1"/>
        <v>7630022.950000001</v>
      </c>
    </row>
    <row r="57" spans="1:12" ht="23.25">
      <c r="A57" s="1" t="s">
        <v>342</v>
      </c>
      <c r="B57" s="2"/>
      <c r="C57" s="2"/>
      <c r="D57" s="2">
        <v>7208605.33</v>
      </c>
      <c r="E57" s="2"/>
      <c r="F57" s="2">
        <v>625033.48</v>
      </c>
      <c r="G57" s="2"/>
      <c r="H57" s="5">
        <v>0</v>
      </c>
      <c r="I57" s="2"/>
      <c r="J57" s="5">
        <v>-3363743.5</v>
      </c>
      <c r="L57" s="11">
        <f t="shared" si="1"/>
        <v>4469895.3100000005</v>
      </c>
    </row>
    <row r="58" spans="1:12" ht="23.25">
      <c r="A58" s="1" t="s">
        <v>343</v>
      </c>
      <c r="B58" s="2"/>
      <c r="C58" s="2"/>
      <c r="D58" s="2">
        <v>685440.76</v>
      </c>
      <c r="E58" s="2"/>
      <c r="F58" s="2">
        <v>0</v>
      </c>
      <c r="G58" s="2"/>
      <c r="H58" s="5">
        <v>0</v>
      </c>
      <c r="I58" s="2"/>
      <c r="J58" s="5">
        <v>0</v>
      </c>
      <c r="L58" s="11">
        <f t="shared" si="1"/>
        <v>685440.76</v>
      </c>
    </row>
    <row r="59" spans="1:12" ht="23.25">
      <c r="A59" s="1" t="s">
        <v>344</v>
      </c>
      <c r="B59" s="2"/>
      <c r="C59" s="2"/>
      <c r="D59" s="2">
        <v>1523205.63</v>
      </c>
      <c r="E59" s="2"/>
      <c r="F59" s="2">
        <v>0</v>
      </c>
      <c r="G59" s="2"/>
      <c r="H59" s="5">
        <v>0</v>
      </c>
      <c r="I59" s="2"/>
      <c r="J59" s="5">
        <v>0</v>
      </c>
      <c r="L59" s="11">
        <f t="shared" si="1"/>
        <v>1523205.63</v>
      </c>
    </row>
    <row r="60" spans="1:12" ht="23.25">
      <c r="A60" s="1" t="s">
        <v>345</v>
      </c>
      <c r="B60" s="2"/>
      <c r="C60" s="2"/>
      <c r="D60" s="2">
        <v>16603102.51</v>
      </c>
      <c r="E60" s="2"/>
      <c r="F60" s="2">
        <v>20479487.52</v>
      </c>
      <c r="G60" s="2"/>
      <c r="H60" s="5">
        <v>-2642168.69</v>
      </c>
      <c r="I60" s="2"/>
      <c r="J60" s="5">
        <v>2257563.82</v>
      </c>
      <c r="L60" s="11">
        <f t="shared" si="1"/>
        <v>36697985.160000004</v>
      </c>
    </row>
    <row r="61" spans="1:12" ht="23.25">
      <c r="A61" s="1"/>
      <c r="B61" s="2" t="s">
        <v>133</v>
      </c>
      <c r="C61" s="2"/>
      <c r="D61" s="10">
        <f>SUM(D52:D60)</f>
        <v>68655461.74</v>
      </c>
      <c r="E61" s="2"/>
      <c r="F61" s="10">
        <f>SUM(F52:F60)</f>
        <v>24069523.66</v>
      </c>
      <c r="G61" s="5"/>
      <c r="H61" s="10">
        <f>SUM(H52:H60)</f>
        <v>-2647167.69</v>
      </c>
      <c r="I61" s="2"/>
      <c r="J61" s="10">
        <f>SUM(J52:J60)</f>
        <v>-7839232.9399999995</v>
      </c>
      <c r="L61" s="10">
        <f>SUM(L52:L60)</f>
        <v>82238584.77000001</v>
      </c>
    </row>
    <row r="62" spans="1:12" ht="23.25">
      <c r="A62" s="1" t="s">
        <v>346</v>
      </c>
      <c r="B62" s="2"/>
      <c r="C62" s="2"/>
      <c r="D62" s="18"/>
      <c r="E62" s="2"/>
      <c r="F62" s="18"/>
      <c r="G62" s="5"/>
      <c r="H62" s="18"/>
      <c r="I62" s="2"/>
      <c r="J62" s="18"/>
      <c r="L62" s="18"/>
    </row>
    <row r="63" spans="1:12" ht="23.25">
      <c r="A63" s="1" t="s">
        <v>113</v>
      </c>
      <c r="B63" s="2"/>
      <c r="C63" s="2"/>
      <c r="D63" s="20">
        <v>8782454</v>
      </c>
      <c r="E63" s="2"/>
      <c r="F63" s="20">
        <v>0</v>
      </c>
      <c r="G63" s="5"/>
      <c r="H63" s="20">
        <v>0</v>
      </c>
      <c r="I63" s="2"/>
      <c r="J63" s="20">
        <v>-8782454</v>
      </c>
      <c r="L63" s="20">
        <f>+D63+F63+H63+J63</f>
        <v>0</v>
      </c>
    </row>
    <row r="64" spans="1:12" ht="24" thickBot="1">
      <c r="A64" s="1" t="s">
        <v>347</v>
      </c>
      <c r="C64" s="2"/>
      <c r="D64" s="19">
        <f>+D50-D61-D63</f>
        <v>59146502.63000001</v>
      </c>
      <c r="E64" s="2">
        <f>SUM(D61:D63)</f>
        <v>77437915.74</v>
      </c>
      <c r="F64" s="5"/>
      <c r="G64" s="2"/>
      <c r="H64" s="5"/>
      <c r="I64" s="2"/>
      <c r="J64" s="5"/>
      <c r="L64" s="19">
        <f>+L50-L61-L63</f>
        <v>148510625.45</v>
      </c>
    </row>
    <row r="65" spans="1:10" ht="24" thickTop="1">
      <c r="A65" s="1" t="s">
        <v>348</v>
      </c>
      <c r="C65" s="2" t="s">
        <v>370</v>
      </c>
      <c r="D65" s="2"/>
      <c r="E65" s="2"/>
      <c r="F65" s="2"/>
      <c r="G65" s="2"/>
      <c r="H65" s="5"/>
      <c r="I65" s="2"/>
      <c r="J65" s="5"/>
    </row>
    <row r="66" spans="1:10" ht="24" customHeight="1">
      <c r="A66" s="1"/>
      <c r="C66" s="2" t="s">
        <v>114</v>
      </c>
      <c r="D66" s="2"/>
      <c r="E66" s="2"/>
      <c r="F66" s="2"/>
      <c r="G66" s="2"/>
      <c r="H66" s="5"/>
      <c r="I66" s="2"/>
      <c r="J66" s="5"/>
    </row>
    <row r="67" spans="1:10" ht="12.75" customHeight="1">
      <c r="A67" s="1"/>
      <c r="C67" s="2"/>
      <c r="D67" s="2"/>
      <c r="E67" s="2"/>
      <c r="F67" s="2"/>
      <c r="G67" s="2"/>
      <c r="H67" s="5"/>
      <c r="I67" s="2"/>
      <c r="J67" s="5"/>
    </row>
    <row r="68" spans="1:3" s="6" customFormat="1" ht="23.25">
      <c r="A68" s="14"/>
      <c r="C68" s="6" t="s">
        <v>178</v>
      </c>
    </row>
    <row r="69" spans="1:3" s="6" customFormat="1" ht="23.25">
      <c r="A69" s="14"/>
      <c r="C69" s="6" t="s">
        <v>177</v>
      </c>
    </row>
  </sheetData>
  <mergeCells count="4">
    <mergeCell ref="A1:L1"/>
    <mergeCell ref="D7:L7"/>
    <mergeCell ref="D37:L37"/>
    <mergeCell ref="A35:L35"/>
  </mergeCells>
  <printOptions/>
  <pageMargins left="0.38" right="0.19" top="0.4" bottom="0.25" header="0.31" footer="0.16"/>
  <pageSetup horizontalDpi="180" verticalDpi="18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32"/>
  <sheetViews>
    <sheetView workbookViewId="0" topLeftCell="A1">
      <selection activeCell="G233" sqref="G233"/>
    </sheetView>
  </sheetViews>
  <sheetFormatPr defaultColWidth="9.140625" defaultRowHeight="24.75" customHeight="1"/>
  <cols>
    <col min="1" max="3" width="9.140625" style="15" customWidth="1"/>
    <col min="4" max="4" width="9.421875" style="15" customWidth="1"/>
    <col min="5" max="5" width="15.140625" style="15" customWidth="1"/>
    <col min="6" max="6" width="0.85546875" style="15" customWidth="1"/>
    <col min="7" max="7" width="15.140625" style="15" customWidth="1"/>
    <col min="8" max="8" width="0.85546875" style="15" customWidth="1"/>
    <col min="9" max="9" width="15.140625" style="15" customWidth="1"/>
    <col min="10" max="10" width="0.85546875" style="15" customWidth="1"/>
    <col min="11" max="11" width="15.140625" style="15" bestFit="1" customWidth="1"/>
    <col min="12" max="12" width="3.00390625" style="15" customWidth="1"/>
    <col min="13" max="13" width="4.00390625" style="15" customWidth="1"/>
    <col min="14" max="16384" width="9.140625" style="15" customWidth="1"/>
  </cols>
  <sheetData>
    <row r="1" spans="1:11" ht="27.75" customHeight="1">
      <c r="A1" s="123" t="s">
        <v>117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ht="27.75" customHeight="1"/>
    <row r="3" ht="27.75" customHeight="1">
      <c r="A3" s="50" t="s">
        <v>398</v>
      </c>
    </row>
    <row r="4" ht="27.75" customHeight="1">
      <c r="A4" s="15" t="s">
        <v>571</v>
      </c>
    </row>
    <row r="5" spans="1:10" ht="27.75" customHeight="1">
      <c r="A5" s="50" t="s">
        <v>572</v>
      </c>
      <c r="B5" s="49"/>
      <c r="C5" s="49"/>
      <c r="D5" s="49"/>
      <c r="E5" s="49"/>
      <c r="F5" s="49"/>
      <c r="G5" s="49"/>
      <c r="H5" s="49"/>
      <c r="I5" s="49"/>
      <c r="J5" s="49"/>
    </row>
    <row r="6" spans="1:11" ht="27.75" customHeight="1">
      <c r="A6" s="50"/>
      <c r="B6" s="49"/>
      <c r="C6" s="49"/>
      <c r="D6" s="49"/>
      <c r="E6" s="121" t="s">
        <v>197</v>
      </c>
      <c r="F6" s="121"/>
      <c r="G6" s="121"/>
      <c r="H6" s="49"/>
      <c r="I6" s="121" t="s">
        <v>196</v>
      </c>
      <c r="J6" s="121"/>
      <c r="K6" s="121"/>
    </row>
    <row r="7" spans="1:11" ht="27.75" customHeight="1">
      <c r="A7" s="50"/>
      <c r="B7" s="49"/>
      <c r="C7" s="49"/>
      <c r="D7" s="49"/>
      <c r="E7" s="82"/>
      <c r="F7" s="67" t="s">
        <v>327</v>
      </c>
      <c r="G7" s="82"/>
      <c r="H7" s="67"/>
      <c r="I7" s="58"/>
      <c r="J7" s="67" t="s">
        <v>327</v>
      </c>
      <c r="K7" s="58"/>
    </row>
    <row r="8" spans="1:11" ht="27.75" customHeight="1">
      <c r="A8" s="50"/>
      <c r="B8" s="49" t="s">
        <v>349</v>
      </c>
      <c r="C8" s="49"/>
      <c r="D8" s="49"/>
      <c r="E8" s="49">
        <v>18254966.18</v>
      </c>
      <c r="F8" s="49"/>
      <c r="G8" s="49">
        <v>26542183.28</v>
      </c>
      <c r="H8" s="49"/>
      <c r="I8" s="49">
        <v>12177386.75</v>
      </c>
      <c r="J8" s="49"/>
      <c r="K8" s="15">
        <v>11732697.66</v>
      </c>
    </row>
    <row r="9" spans="1:11" ht="27.75" customHeight="1">
      <c r="A9" s="50"/>
      <c r="B9" s="49" t="s">
        <v>458</v>
      </c>
      <c r="C9" s="49"/>
      <c r="D9" s="49"/>
      <c r="E9" s="76">
        <v>106000000</v>
      </c>
      <c r="F9" s="49"/>
      <c r="G9" s="76">
        <v>0</v>
      </c>
      <c r="H9" s="49"/>
      <c r="I9" s="76">
        <v>68000000</v>
      </c>
      <c r="J9" s="49"/>
      <c r="K9" s="87">
        <v>0</v>
      </c>
    </row>
    <row r="10" spans="1:11" ht="27.75" customHeight="1" thickBot="1">
      <c r="A10" s="50"/>
      <c r="B10" s="49"/>
      <c r="C10" s="49" t="s">
        <v>133</v>
      </c>
      <c r="D10" s="49"/>
      <c r="E10" s="53">
        <f>SUM(E8:E9)</f>
        <v>124254966.18</v>
      </c>
      <c r="F10" s="49"/>
      <c r="G10" s="53">
        <f>SUM(G8:G9)</f>
        <v>26542183.28</v>
      </c>
      <c r="H10" s="49"/>
      <c r="I10" s="53">
        <f>SUM(I8:I9)</f>
        <v>80177386.75</v>
      </c>
      <c r="J10" s="49"/>
      <c r="K10" s="53">
        <f>SUM(K8:K9)</f>
        <v>11732697.66</v>
      </c>
    </row>
    <row r="11" spans="1:11" ht="27.75" customHeight="1" thickTop="1">
      <c r="A11" s="50" t="s">
        <v>573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</row>
    <row r="12" spans="1:10" ht="27.75" customHeight="1">
      <c r="A12" s="50" t="s">
        <v>399</v>
      </c>
      <c r="B12" s="49"/>
      <c r="C12" s="49"/>
      <c r="D12" s="49"/>
      <c r="E12" s="49"/>
      <c r="F12" s="49"/>
      <c r="G12" s="49"/>
      <c r="H12" s="49"/>
      <c r="I12" s="49"/>
      <c r="J12" s="49"/>
    </row>
    <row r="13" spans="1:10" ht="27.75" customHeight="1">
      <c r="A13" s="50" t="s">
        <v>574</v>
      </c>
      <c r="B13" s="49"/>
      <c r="C13" s="49"/>
      <c r="D13" s="49"/>
      <c r="E13" s="49"/>
      <c r="F13" s="49"/>
      <c r="G13" s="49"/>
      <c r="H13" s="49"/>
      <c r="I13" s="49"/>
      <c r="J13" s="49"/>
    </row>
    <row r="14" spans="1:10" ht="27.75" customHeight="1">
      <c r="A14" s="50" t="s">
        <v>575</v>
      </c>
      <c r="B14" s="49"/>
      <c r="C14" s="49"/>
      <c r="D14" s="49"/>
      <c r="E14" s="49"/>
      <c r="F14" s="49"/>
      <c r="G14" s="49"/>
      <c r="H14" s="49"/>
      <c r="I14" s="49"/>
      <c r="J14" s="49"/>
    </row>
    <row r="15" spans="1:10" ht="27.75" customHeight="1">
      <c r="A15" s="50" t="s">
        <v>576</v>
      </c>
      <c r="B15" s="49"/>
      <c r="C15" s="49"/>
      <c r="D15" s="49"/>
      <c r="E15" s="49"/>
      <c r="F15" s="49"/>
      <c r="G15" s="49"/>
      <c r="H15" s="49"/>
      <c r="I15" s="49"/>
      <c r="J15" s="49"/>
    </row>
    <row r="16" spans="1:10" ht="27.75" customHeight="1">
      <c r="A16" s="50" t="s">
        <v>586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ht="27.75" customHeight="1">
      <c r="A17" s="50" t="s">
        <v>577</v>
      </c>
      <c r="B17" s="49"/>
      <c r="C17" s="49"/>
      <c r="D17" s="49"/>
      <c r="E17" s="49"/>
      <c r="F17" s="49"/>
      <c r="G17" s="49"/>
      <c r="H17" s="49"/>
      <c r="I17" s="49"/>
      <c r="J17" s="49"/>
    </row>
    <row r="18" spans="1:10" ht="27.75" customHeight="1">
      <c r="A18" s="50" t="s">
        <v>418</v>
      </c>
      <c r="B18" s="49"/>
      <c r="C18" s="49"/>
      <c r="D18" s="49"/>
      <c r="E18" s="49"/>
      <c r="F18" s="49"/>
      <c r="G18" s="49"/>
      <c r="H18" s="49"/>
      <c r="I18" s="49"/>
      <c r="J18" s="49"/>
    </row>
    <row r="19" spans="1:10" ht="27.75" customHeight="1">
      <c r="A19" s="50" t="s">
        <v>588</v>
      </c>
      <c r="B19" s="49"/>
      <c r="C19" s="49"/>
      <c r="D19" s="49"/>
      <c r="E19" s="49"/>
      <c r="F19" s="49"/>
      <c r="G19" s="49"/>
      <c r="H19" s="49"/>
      <c r="I19" s="49"/>
      <c r="J19" s="49"/>
    </row>
    <row r="20" spans="1:10" ht="27.75" customHeight="1">
      <c r="A20" s="50" t="s">
        <v>580</v>
      </c>
      <c r="B20" s="49"/>
      <c r="C20" s="49"/>
      <c r="D20" s="49"/>
      <c r="E20" s="49"/>
      <c r="F20" s="49"/>
      <c r="G20" s="49"/>
      <c r="H20" s="49"/>
      <c r="I20" s="49"/>
      <c r="J20" s="49"/>
    </row>
    <row r="21" spans="1:10" ht="27.75" customHeight="1">
      <c r="A21" s="50" t="s">
        <v>578</v>
      </c>
      <c r="B21" s="49"/>
      <c r="C21" s="49"/>
      <c r="D21" s="49"/>
      <c r="E21" s="49"/>
      <c r="F21" s="49"/>
      <c r="G21" s="49"/>
      <c r="H21" s="49"/>
      <c r="I21" s="49"/>
      <c r="J21" s="49"/>
    </row>
    <row r="22" spans="1:10" ht="27.75" customHeight="1">
      <c r="A22" s="50" t="s">
        <v>587</v>
      </c>
      <c r="B22" s="49"/>
      <c r="C22" s="49"/>
      <c r="D22" s="49"/>
      <c r="E22" s="49"/>
      <c r="F22" s="49"/>
      <c r="G22" s="49"/>
      <c r="H22" s="49"/>
      <c r="I22" s="49"/>
      <c r="J22" s="49"/>
    </row>
    <row r="23" spans="1:10" ht="27.75" customHeight="1">
      <c r="A23" s="50" t="s">
        <v>580</v>
      </c>
      <c r="B23" s="49"/>
      <c r="C23" s="49"/>
      <c r="D23" s="49"/>
      <c r="E23" s="49"/>
      <c r="F23" s="49"/>
      <c r="G23" s="49"/>
      <c r="H23" s="49"/>
      <c r="I23" s="49"/>
      <c r="J23" s="49"/>
    </row>
    <row r="24" spans="1:10" ht="27.75" customHeight="1">
      <c r="A24" s="50" t="s">
        <v>579</v>
      </c>
      <c r="B24" s="49"/>
      <c r="C24" s="49"/>
      <c r="D24" s="49"/>
      <c r="E24" s="49"/>
      <c r="F24" s="49"/>
      <c r="G24" s="49"/>
      <c r="H24" s="49"/>
      <c r="I24" s="49"/>
      <c r="J24" s="49"/>
    </row>
    <row r="25" spans="1:10" ht="27.75" customHeight="1">
      <c r="A25" s="50"/>
      <c r="B25" s="49"/>
      <c r="C25" s="49"/>
      <c r="D25" s="49"/>
      <c r="E25" s="49"/>
      <c r="F25" s="49"/>
      <c r="G25" s="49"/>
      <c r="H25" s="49"/>
      <c r="I25" s="49"/>
      <c r="J25" s="49"/>
    </row>
    <row r="26" spans="1:11" ht="27.75" customHeight="1">
      <c r="A26" s="50"/>
      <c r="C26" s="12" t="s">
        <v>178</v>
      </c>
      <c r="E26" s="22"/>
      <c r="G26" s="22"/>
      <c r="I26" s="22"/>
      <c r="K26" s="22"/>
    </row>
    <row r="27" spans="1:11" ht="27.75" customHeight="1">
      <c r="A27" s="50"/>
      <c r="C27" s="12" t="s">
        <v>177</v>
      </c>
      <c r="E27" s="22"/>
      <c r="G27" s="22"/>
      <c r="I27" s="22"/>
      <c r="K27" s="22"/>
    </row>
    <row r="28" spans="1:11" ht="27.75" customHeight="1">
      <c r="A28" s="50"/>
      <c r="C28" s="12"/>
      <c r="E28" s="22"/>
      <c r="G28" s="22"/>
      <c r="I28" s="22"/>
      <c r="K28" s="22"/>
    </row>
    <row r="29" spans="1:11" ht="26.25" customHeight="1">
      <c r="A29" s="123" t="s">
        <v>246</v>
      </c>
      <c r="B29" s="123"/>
      <c r="C29" s="123"/>
      <c r="D29" s="123"/>
      <c r="E29" s="123"/>
      <c r="F29" s="123"/>
      <c r="G29" s="123"/>
      <c r="H29" s="123"/>
      <c r="I29" s="123"/>
      <c r="J29" s="123"/>
      <c r="K29" s="123"/>
    </row>
    <row r="30" spans="1:11" ht="26.25" customHeight="1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</row>
    <row r="31" spans="1:10" ht="26.25" customHeight="1">
      <c r="A31" s="50" t="s">
        <v>591</v>
      </c>
      <c r="B31" s="49"/>
      <c r="C31" s="49"/>
      <c r="D31" s="49"/>
      <c r="E31" s="49"/>
      <c r="F31" s="49"/>
      <c r="G31" s="49"/>
      <c r="H31" s="49"/>
      <c r="I31" s="49"/>
      <c r="J31" s="49"/>
    </row>
    <row r="32" spans="1:10" ht="26.25" customHeight="1">
      <c r="A32" s="50" t="s">
        <v>592</v>
      </c>
      <c r="B32" s="49"/>
      <c r="C32" s="49"/>
      <c r="D32" s="49"/>
      <c r="E32" s="49"/>
      <c r="F32" s="49"/>
      <c r="G32" s="49"/>
      <c r="H32" s="49"/>
      <c r="I32" s="49"/>
      <c r="J32" s="49"/>
    </row>
    <row r="33" spans="1:10" ht="26.25" customHeight="1">
      <c r="A33" s="50" t="s">
        <v>589</v>
      </c>
      <c r="B33" s="49"/>
      <c r="C33" s="49"/>
      <c r="D33" s="49"/>
      <c r="E33" s="49"/>
      <c r="F33" s="49"/>
      <c r="G33" s="49"/>
      <c r="H33" s="49"/>
      <c r="I33" s="49"/>
      <c r="J33" s="49"/>
    </row>
    <row r="34" ht="26.25" customHeight="1">
      <c r="A34" s="50" t="s">
        <v>590</v>
      </c>
    </row>
    <row r="35" spans="1:11" ht="26.25" customHeight="1">
      <c r="A35" s="50"/>
      <c r="E35" s="121" t="s">
        <v>197</v>
      </c>
      <c r="F35" s="121"/>
      <c r="G35" s="121"/>
      <c r="H35" s="49"/>
      <c r="I35" s="121" t="s">
        <v>196</v>
      </c>
      <c r="J35" s="121"/>
      <c r="K35" s="121"/>
    </row>
    <row r="36" spans="1:11" ht="26.25" customHeight="1">
      <c r="A36" s="50"/>
      <c r="E36" s="82"/>
      <c r="F36" s="67" t="s">
        <v>327</v>
      </c>
      <c r="G36" s="82"/>
      <c r="H36" s="67"/>
      <c r="I36" s="58"/>
      <c r="J36" s="67" t="s">
        <v>327</v>
      </c>
      <c r="K36" s="58"/>
    </row>
    <row r="37" spans="1:11" ht="26.25" customHeight="1">
      <c r="A37" s="50"/>
      <c r="B37" s="15" t="s">
        <v>36</v>
      </c>
      <c r="E37" s="15">
        <v>2574626.2</v>
      </c>
      <c r="G37" s="15">
        <v>3347021.9</v>
      </c>
      <c r="I37" s="15">
        <v>0</v>
      </c>
      <c r="K37" s="15">
        <v>0</v>
      </c>
    </row>
    <row r="38" spans="1:2" ht="26.25" customHeight="1">
      <c r="A38" s="50"/>
      <c r="B38" s="15" t="s">
        <v>38</v>
      </c>
    </row>
    <row r="39" spans="1:11" ht="26.25" customHeight="1">
      <c r="A39" s="50"/>
      <c r="B39" s="15" t="s">
        <v>37</v>
      </c>
      <c r="E39" s="15">
        <v>-840960.66</v>
      </c>
      <c r="G39" s="15">
        <v>-751388.63</v>
      </c>
      <c r="I39" s="15">
        <v>0</v>
      </c>
      <c r="K39" s="15">
        <v>0</v>
      </c>
    </row>
    <row r="40" spans="1:11" ht="26.25" customHeight="1" thickBot="1">
      <c r="A40" s="50"/>
      <c r="C40" s="15" t="s">
        <v>133</v>
      </c>
      <c r="E40" s="16">
        <f>SUM(E37:E39)</f>
        <v>1733665.54</v>
      </c>
      <c r="G40" s="16">
        <f>SUM(G37:G39)</f>
        <v>2595633.27</v>
      </c>
      <c r="I40" s="16">
        <f>SUM(I37:I39)</f>
        <v>0</v>
      </c>
      <c r="K40" s="16">
        <f>SUM(K37:K39)</f>
        <v>0</v>
      </c>
    </row>
    <row r="41" spans="1:11" ht="26.25" customHeight="1" thickTop="1">
      <c r="A41" s="50" t="s">
        <v>593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</row>
    <row r="42" spans="1:11" ht="26.25" customHeight="1">
      <c r="A42" s="50" t="s">
        <v>594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</row>
    <row r="43" spans="1:11" ht="26.25" customHeight="1">
      <c r="A43" s="50" t="s">
        <v>595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</row>
    <row r="44" ht="26.25" customHeight="1">
      <c r="A44" s="15" t="s">
        <v>596</v>
      </c>
    </row>
    <row r="45" ht="26.25" customHeight="1">
      <c r="A45" s="50" t="s">
        <v>597</v>
      </c>
    </row>
    <row r="46" ht="26.25" customHeight="1">
      <c r="A46" s="15" t="s">
        <v>42</v>
      </c>
    </row>
    <row r="47" spans="1:11" s="12" customFormat="1" ht="26.25" customHeight="1">
      <c r="A47" s="15"/>
      <c r="B47" s="15"/>
      <c r="C47" s="15"/>
      <c r="D47" s="15"/>
      <c r="E47" s="121" t="s">
        <v>197</v>
      </c>
      <c r="F47" s="121"/>
      <c r="G47" s="121"/>
      <c r="H47" s="49"/>
      <c r="I47" s="121" t="s">
        <v>196</v>
      </c>
      <c r="J47" s="121"/>
      <c r="K47" s="121"/>
    </row>
    <row r="48" spans="5:11" ht="26.25" customHeight="1">
      <c r="E48" s="82"/>
      <c r="F48" s="67" t="s">
        <v>327</v>
      </c>
      <c r="G48" s="82"/>
      <c r="H48" s="67"/>
      <c r="I48" s="58"/>
      <c r="J48" s="67" t="s">
        <v>327</v>
      </c>
      <c r="K48" s="58"/>
    </row>
    <row r="49" spans="2:11" ht="26.25" customHeight="1">
      <c r="B49" s="15" t="s">
        <v>179</v>
      </c>
      <c r="E49" s="15">
        <v>126754731</v>
      </c>
      <c r="G49" s="77">
        <v>129154731</v>
      </c>
      <c r="H49" s="49"/>
      <c r="I49" s="77">
        <v>126754731</v>
      </c>
      <c r="J49" s="67"/>
      <c r="K49" s="77">
        <v>129154731</v>
      </c>
    </row>
    <row r="50" spans="2:11" ht="26.25" customHeight="1">
      <c r="B50" s="15" t="s">
        <v>115</v>
      </c>
      <c r="E50" s="15">
        <v>16185952.58</v>
      </c>
      <c r="G50" s="77">
        <v>17214301.95</v>
      </c>
      <c r="I50" s="15">
        <v>0</v>
      </c>
      <c r="K50" s="15">
        <v>0</v>
      </c>
    </row>
    <row r="51" spans="2:7" ht="26.25" customHeight="1">
      <c r="B51" s="15" t="s">
        <v>39</v>
      </c>
      <c r="G51" s="78"/>
    </row>
    <row r="52" spans="2:7" ht="26.25" customHeight="1">
      <c r="B52" s="15" t="s">
        <v>40</v>
      </c>
      <c r="G52" s="78"/>
    </row>
    <row r="53" spans="2:11" ht="26.25" customHeight="1">
      <c r="B53" s="15" t="s">
        <v>41</v>
      </c>
      <c r="E53" s="15">
        <v>-8715591.68</v>
      </c>
      <c r="G53" s="15">
        <v>-3426828.13</v>
      </c>
      <c r="I53" s="15">
        <v>-6000000</v>
      </c>
      <c r="K53" s="15">
        <v>-2400000</v>
      </c>
    </row>
    <row r="54" spans="2:11" ht="26.25" customHeight="1" thickBot="1">
      <c r="B54" s="15" t="s">
        <v>140</v>
      </c>
      <c r="E54" s="21">
        <f>SUM(E48:E53)</f>
        <v>134225091.9</v>
      </c>
      <c r="G54" s="21">
        <f>SUM(G48:G53)</f>
        <v>142942204.82</v>
      </c>
      <c r="I54" s="16">
        <f>SUM(I48:I53)</f>
        <v>120754731</v>
      </c>
      <c r="K54" s="16">
        <f>SUM(K48:K53)</f>
        <v>126754731</v>
      </c>
    </row>
    <row r="55" spans="5:11" ht="26.25" customHeight="1" thickTop="1">
      <c r="E55" s="110"/>
      <c r="G55" s="110"/>
      <c r="I55" s="22"/>
      <c r="K55" s="22"/>
    </row>
    <row r="56" spans="1:10" ht="26.25" customHeight="1">
      <c r="A56" s="50"/>
      <c r="B56" s="49"/>
      <c r="C56" s="12" t="s">
        <v>178</v>
      </c>
      <c r="D56" s="49"/>
      <c r="E56" s="49"/>
      <c r="F56" s="49"/>
      <c r="G56" s="49"/>
      <c r="H56" s="49"/>
      <c r="I56" s="51"/>
      <c r="J56" s="49"/>
    </row>
    <row r="57" spans="1:10" ht="26.25" customHeight="1">
      <c r="A57" s="50"/>
      <c r="B57" s="49"/>
      <c r="C57" s="12" t="s">
        <v>177</v>
      </c>
      <c r="D57" s="49"/>
      <c r="E57" s="49"/>
      <c r="F57" s="49"/>
      <c r="G57" s="49"/>
      <c r="H57" s="49"/>
      <c r="I57" s="51"/>
      <c r="J57" s="49"/>
    </row>
    <row r="58" spans="1:10" ht="26.25" customHeight="1">
      <c r="A58" s="50"/>
      <c r="B58" s="49"/>
      <c r="C58" s="12"/>
      <c r="D58" s="49"/>
      <c r="E58" s="49"/>
      <c r="F58" s="49"/>
      <c r="G58" s="49"/>
      <c r="H58" s="49"/>
      <c r="I58" s="51"/>
      <c r="J58" s="49"/>
    </row>
    <row r="59" spans="1:11" ht="27" customHeight="1">
      <c r="A59" s="123" t="s">
        <v>50</v>
      </c>
      <c r="B59" s="123"/>
      <c r="C59" s="123"/>
      <c r="D59" s="123"/>
      <c r="E59" s="123"/>
      <c r="F59" s="123"/>
      <c r="G59" s="123"/>
      <c r="H59" s="123"/>
      <c r="I59" s="123"/>
      <c r="J59" s="123"/>
      <c r="K59" s="123"/>
    </row>
    <row r="60" spans="1:10" ht="27" customHeight="1">
      <c r="A60" s="50"/>
      <c r="B60" s="49"/>
      <c r="C60" s="49"/>
      <c r="D60" s="49"/>
      <c r="E60" s="49"/>
      <c r="F60" s="49"/>
      <c r="G60" s="49"/>
      <c r="H60" s="49"/>
      <c r="I60" s="51"/>
      <c r="J60" s="49"/>
    </row>
    <row r="61" spans="1:11" ht="27" customHeight="1">
      <c r="A61" s="50" t="s">
        <v>598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</row>
    <row r="62" spans="1:11" ht="27" customHeight="1">
      <c r="A62" s="50" t="s">
        <v>599</v>
      </c>
      <c r="B62" s="49"/>
      <c r="C62" s="49"/>
      <c r="D62" s="49"/>
      <c r="E62" s="49"/>
      <c r="F62" s="49"/>
      <c r="G62" s="49"/>
      <c r="H62" s="49"/>
      <c r="I62" s="51"/>
      <c r="J62" s="49"/>
      <c r="K62" s="51"/>
    </row>
    <row r="63" spans="1:11" ht="27" customHeight="1">
      <c r="A63" s="50" t="s">
        <v>331</v>
      </c>
      <c r="B63" s="49"/>
      <c r="C63" s="49"/>
      <c r="D63" s="49"/>
      <c r="E63" s="49"/>
      <c r="F63" s="49"/>
      <c r="G63" s="49"/>
      <c r="H63" s="49"/>
      <c r="I63" s="51"/>
      <c r="J63" s="49"/>
      <c r="K63" s="51"/>
    </row>
    <row r="64" spans="1:11" ht="27" customHeight="1">
      <c r="A64" s="50" t="s">
        <v>600</v>
      </c>
      <c r="B64" s="49"/>
      <c r="C64" s="49"/>
      <c r="D64" s="49"/>
      <c r="E64" s="49"/>
      <c r="F64" s="49"/>
      <c r="G64" s="49"/>
      <c r="H64" s="49"/>
      <c r="I64" s="51"/>
      <c r="J64" s="49"/>
      <c r="K64" s="51"/>
    </row>
    <row r="65" spans="1:11" ht="27" customHeight="1">
      <c r="A65" s="50" t="s">
        <v>601</v>
      </c>
      <c r="B65" s="49"/>
      <c r="C65" s="49"/>
      <c r="D65" s="49"/>
      <c r="E65" s="49"/>
      <c r="F65" s="49"/>
      <c r="G65" s="49"/>
      <c r="H65" s="49"/>
      <c r="I65" s="51"/>
      <c r="J65" s="49"/>
      <c r="K65" s="51"/>
    </row>
    <row r="66" spans="1:11" ht="27" customHeight="1">
      <c r="A66" s="50" t="s">
        <v>603</v>
      </c>
      <c r="B66" s="49"/>
      <c r="C66" s="49"/>
      <c r="D66" s="49"/>
      <c r="E66" s="49"/>
      <c r="F66" s="49"/>
      <c r="G66" s="49"/>
      <c r="H66" s="49"/>
      <c r="I66" s="51"/>
      <c r="J66" s="49"/>
      <c r="K66" s="51"/>
    </row>
    <row r="67" spans="1:11" ht="27" customHeight="1">
      <c r="A67" s="50" t="s">
        <v>602</v>
      </c>
      <c r="B67" s="49"/>
      <c r="C67" s="49"/>
      <c r="D67" s="49"/>
      <c r="E67" s="49"/>
      <c r="F67" s="49"/>
      <c r="G67" s="49"/>
      <c r="H67" s="49"/>
      <c r="I67" s="51"/>
      <c r="J67" s="49"/>
      <c r="K67" s="51"/>
    </row>
    <row r="68" spans="1:11" ht="27" customHeight="1">
      <c r="A68" s="50" t="s">
        <v>153</v>
      </c>
      <c r="B68" s="49"/>
      <c r="C68" s="49"/>
      <c r="D68" s="49"/>
      <c r="E68" s="49"/>
      <c r="F68" s="49"/>
      <c r="G68" s="49"/>
      <c r="H68" s="49"/>
      <c r="I68" s="51"/>
      <c r="J68" s="49"/>
      <c r="K68" s="51"/>
    </row>
    <row r="69" spans="1:11" ht="27" customHeight="1">
      <c r="A69" s="50"/>
      <c r="B69" s="49" t="s">
        <v>154</v>
      </c>
      <c r="C69" s="49"/>
      <c r="D69" s="49"/>
      <c r="E69" s="49"/>
      <c r="F69" s="49"/>
      <c r="G69" s="49"/>
      <c r="H69" s="49"/>
      <c r="I69" s="51" t="s">
        <v>157</v>
      </c>
      <c r="J69" s="49"/>
      <c r="K69" s="51"/>
    </row>
    <row r="70" spans="1:11" ht="27" customHeight="1">
      <c r="A70" s="50"/>
      <c r="B70" s="49" t="s">
        <v>155</v>
      </c>
      <c r="C70" s="49"/>
      <c r="D70" s="49"/>
      <c r="E70" s="49"/>
      <c r="F70" s="49"/>
      <c r="G70" s="49"/>
      <c r="H70" s="49"/>
      <c r="I70" s="51" t="s">
        <v>158</v>
      </c>
      <c r="J70" s="49"/>
      <c r="K70" s="51"/>
    </row>
    <row r="71" spans="1:11" ht="27" customHeight="1">
      <c r="A71" s="50"/>
      <c r="B71" s="49" t="s">
        <v>156</v>
      </c>
      <c r="C71" s="49"/>
      <c r="D71" s="49"/>
      <c r="E71" s="49"/>
      <c r="F71" s="49"/>
      <c r="G71" s="49"/>
      <c r="H71" s="49"/>
      <c r="I71" s="51" t="s">
        <v>159</v>
      </c>
      <c r="J71" s="49"/>
      <c r="K71" s="51"/>
    </row>
    <row r="72" spans="1:10" ht="27" customHeight="1">
      <c r="A72" s="50"/>
      <c r="B72" s="49" t="s">
        <v>247</v>
      </c>
      <c r="C72" s="49"/>
      <c r="D72" s="49"/>
      <c r="E72" s="49"/>
      <c r="F72" s="49"/>
      <c r="G72" s="49"/>
      <c r="H72" s="49"/>
      <c r="I72" s="51" t="s">
        <v>248</v>
      </c>
      <c r="J72" s="49"/>
    </row>
    <row r="73" spans="1:10" ht="27" customHeight="1">
      <c r="A73" s="50" t="s">
        <v>44</v>
      </c>
      <c r="B73" s="49"/>
      <c r="C73" s="49"/>
      <c r="D73" s="49"/>
      <c r="E73" s="49"/>
      <c r="F73" s="49"/>
      <c r="G73" s="49"/>
      <c r="H73" s="49"/>
      <c r="I73" s="51"/>
      <c r="J73" s="49"/>
    </row>
    <row r="74" spans="1:10" ht="27" customHeight="1">
      <c r="A74" s="50" t="s">
        <v>43</v>
      </c>
      <c r="B74" s="49"/>
      <c r="C74" s="49"/>
      <c r="D74" s="49"/>
      <c r="E74" s="49"/>
      <c r="F74" s="49"/>
      <c r="G74" s="49"/>
      <c r="H74" s="49"/>
      <c r="I74" s="51"/>
      <c r="J74" s="49"/>
    </row>
    <row r="75" ht="27" customHeight="1">
      <c r="A75" s="50" t="s">
        <v>45</v>
      </c>
    </row>
    <row r="76" ht="27" customHeight="1">
      <c r="A76" s="50" t="s">
        <v>47</v>
      </c>
    </row>
    <row r="77" spans="1:10" s="12" customFormat="1" ht="27" customHeight="1">
      <c r="A77" s="50" t="s">
        <v>46</v>
      </c>
      <c r="B77" s="15"/>
      <c r="C77" s="15"/>
      <c r="D77" s="15"/>
      <c r="E77" s="15"/>
      <c r="F77" s="15"/>
      <c r="G77" s="15"/>
      <c r="H77" s="15"/>
      <c r="I77" s="15"/>
      <c r="J77" s="15"/>
    </row>
    <row r="78" ht="27" customHeight="1">
      <c r="A78" s="50" t="s">
        <v>604</v>
      </c>
    </row>
    <row r="79" ht="27" customHeight="1">
      <c r="A79" s="50" t="s">
        <v>605</v>
      </c>
    </row>
    <row r="80" ht="27" customHeight="1">
      <c r="A80" s="50" t="s">
        <v>361</v>
      </c>
    </row>
    <row r="81" ht="27" customHeight="1">
      <c r="A81" s="50" t="s">
        <v>360</v>
      </c>
    </row>
    <row r="82" ht="27" customHeight="1">
      <c r="A82" s="50" t="s">
        <v>359</v>
      </c>
    </row>
    <row r="83" ht="27" customHeight="1">
      <c r="A83" s="50"/>
    </row>
    <row r="84" ht="27" customHeight="1">
      <c r="A84" s="50"/>
    </row>
    <row r="85" spans="1:3" ht="27" customHeight="1">
      <c r="A85" s="50"/>
      <c r="C85" s="12" t="s">
        <v>178</v>
      </c>
    </row>
    <row r="86" spans="1:3" ht="27" customHeight="1">
      <c r="A86" s="50"/>
      <c r="C86" s="12" t="s">
        <v>177</v>
      </c>
    </row>
    <row r="87" spans="1:3" ht="27" customHeight="1">
      <c r="A87" s="50"/>
      <c r="C87" s="12"/>
    </row>
    <row r="88" spans="1:11" ht="26.25" customHeight="1">
      <c r="A88" s="123" t="s">
        <v>70</v>
      </c>
      <c r="B88" s="123"/>
      <c r="C88" s="123"/>
      <c r="D88" s="123"/>
      <c r="E88" s="123"/>
      <c r="F88" s="123"/>
      <c r="G88" s="123"/>
      <c r="H88" s="123"/>
      <c r="I88" s="123"/>
      <c r="J88" s="123"/>
      <c r="K88" s="123"/>
    </row>
    <row r="89" spans="1:3" ht="26.25" customHeight="1">
      <c r="A89" s="50"/>
      <c r="C89" s="12"/>
    </row>
    <row r="90" ht="26.25" customHeight="1">
      <c r="A90" s="50" t="s">
        <v>606</v>
      </c>
    </row>
    <row r="91" ht="26.25" customHeight="1">
      <c r="A91" s="50" t="s">
        <v>48</v>
      </c>
    </row>
    <row r="92" ht="26.25" customHeight="1">
      <c r="A92" s="50" t="s">
        <v>49</v>
      </c>
    </row>
    <row r="93" ht="26.25" customHeight="1">
      <c r="A93" s="50" t="s">
        <v>607</v>
      </c>
    </row>
    <row r="94" ht="26.25" customHeight="1">
      <c r="A94" s="50" t="s">
        <v>608</v>
      </c>
    </row>
    <row r="95" ht="26.25" customHeight="1">
      <c r="A95" s="50" t="s">
        <v>609</v>
      </c>
    </row>
    <row r="96" ht="26.25" customHeight="1">
      <c r="A96" s="50" t="s">
        <v>611</v>
      </c>
    </row>
    <row r="97" ht="26.25" customHeight="1">
      <c r="A97" s="50" t="s">
        <v>610</v>
      </c>
    </row>
    <row r="98" spans="1:11" ht="26.25" customHeight="1">
      <c r="A98" s="50" t="s">
        <v>612</v>
      </c>
      <c r="B98" s="49"/>
      <c r="C98" s="49"/>
      <c r="D98" s="49"/>
      <c r="E98" s="49"/>
      <c r="F98" s="49"/>
      <c r="G98" s="49"/>
      <c r="H98" s="49"/>
      <c r="I98" s="51"/>
      <c r="J98" s="49"/>
      <c r="K98" s="51"/>
    </row>
    <row r="99" spans="1:11" ht="26.25" customHeight="1">
      <c r="A99" s="50"/>
      <c r="B99" s="49"/>
      <c r="C99" s="49"/>
      <c r="D99" s="49"/>
      <c r="E99" s="121" t="s">
        <v>197</v>
      </c>
      <c r="F99" s="121"/>
      <c r="G99" s="121"/>
      <c r="H99" s="49"/>
      <c r="I99" s="121" t="s">
        <v>196</v>
      </c>
      <c r="J99" s="121"/>
      <c r="K99" s="121"/>
    </row>
    <row r="100" spans="1:11" ht="26.25" customHeight="1">
      <c r="A100" s="50"/>
      <c r="B100" s="49"/>
      <c r="C100" s="49"/>
      <c r="D100" s="49"/>
      <c r="E100" s="82"/>
      <c r="F100" s="67" t="s">
        <v>327</v>
      </c>
      <c r="G100" s="82"/>
      <c r="H100" s="67"/>
      <c r="I100" s="58"/>
      <c r="J100" s="67" t="s">
        <v>327</v>
      </c>
      <c r="K100" s="58"/>
    </row>
    <row r="101" spans="1:11" ht="26.25" customHeight="1">
      <c r="A101" s="50"/>
      <c r="B101" s="49" t="s">
        <v>371</v>
      </c>
      <c r="C101" s="49"/>
      <c r="D101" s="49"/>
      <c r="E101" s="93">
        <v>615972.94</v>
      </c>
      <c r="F101" s="94"/>
      <c r="G101" s="93">
        <v>0</v>
      </c>
      <c r="H101" s="94"/>
      <c r="I101" s="93">
        <v>0</v>
      </c>
      <c r="J101" s="94"/>
      <c r="K101" s="93">
        <v>0</v>
      </c>
    </row>
    <row r="102" spans="1:11" ht="26.25" customHeight="1">
      <c r="A102" s="50"/>
      <c r="B102" s="49" t="s">
        <v>162</v>
      </c>
      <c r="C102" s="49"/>
      <c r="D102" s="49"/>
      <c r="E102" s="95">
        <v>99440338.19</v>
      </c>
      <c r="F102" s="94"/>
      <c r="G102" s="95">
        <v>24217429.42</v>
      </c>
      <c r="H102" s="94"/>
      <c r="I102" s="95">
        <v>45065994.29</v>
      </c>
      <c r="J102" s="94"/>
      <c r="K102" s="95">
        <v>19932450</v>
      </c>
    </row>
    <row r="103" spans="1:11" ht="26.25" customHeight="1">
      <c r="A103" s="50"/>
      <c r="B103" s="49"/>
      <c r="C103" s="49" t="s">
        <v>133</v>
      </c>
      <c r="D103" s="49"/>
      <c r="E103" s="94">
        <f>SUM(E101:E102)</f>
        <v>100056311.13</v>
      </c>
      <c r="F103" s="94"/>
      <c r="G103" s="94">
        <f>SUM(G101:G102)</f>
        <v>24217429.42</v>
      </c>
      <c r="H103" s="94"/>
      <c r="I103" s="94">
        <f>SUM(I101:I102)</f>
        <v>45065994.29</v>
      </c>
      <c r="J103" s="94"/>
      <c r="K103" s="94">
        <f>SUM(K101:K102)</f>
        <v>19932450</v>
      </c>
    </row>
    <row r="104" spans="1:11" ht="26.25" customHeight="1">
      <c r="A104" s="50"/>
      <c r="B104" s="49" t="s">
        <v>372</v>
      </c>
      <c r="C104" s="49"/>
      <c r="D104" s="49"/>
      <c r="E104" s="95">
        <v>-8083641.06</v>
      </c>
      <c r="F104" s="94"/>
      <c r="G104" s="95">
        <v>-2271284.48</v>
      </c>
      <c r="H104" s="94"/>
      <c r="I104" s="95">
        <v>-3536017.53</v>
      </c>
      <c r="J104" s="94"/>
      <c r="K104" s="95">
        <v>-1830675.03</v>
      </c>
    </row>
    <row r="105" spans="1:11" ht="26.25" customHeight="1">
      <c r="A105" s="50"/>
      <c r="B105" s="49"/>
      <c r="C105" s="49" t="s">
        <v>373</v>
      </c>
      <c r="D105" s="49"/>
      <c r="E105" s="94">
        <f>SUM(E103:E104)</f>
        <v>91972670.07</v>
      </c>
      <c r="F105" s="94"/>
      <c r="G105" s="94">
        <f>SUM(G103:G104)</f>
        <v>21946144.94</v>
      </c>
      <c r="H105" s="94"/>
      <c r="I105" s="94">
        <f>SUM(I103:I104)</f>
        <v>41529976.76</v>
      </c>
      <c r="J105" s="94"/>
      <c r="K105" s="94">
        <f>SUM(K103:K104)</f>
        <v>18101774.97</v>
      </c>
    </row>
    <row r="106" spans="1:11" ht="26.25" customHeight="1">
      <c r="A106" s="50"/>
      <c r="B106" s="49" t="s">
        <v>374</v>
      </c>
      <c r="C106" s="49"/>
      <c r="D106" s="49"/>
      <c r="E106" s="94"/>
      <c r="F106" s="94"/>
      <c r="G106" s="94"/>
      <c r="H106" s="94"/>
      <c r="I106" s="94"/>
      <c r="J106" s="94"/>
      <c r="K106" s="94"/>
    </row>
    <row r="107" spans="1:11" ht="26.25" customHeight="1">
      <c r="A107" s="50"/>
      <c r="B107" s="49" t="s">
        <v>375</v>
      </c>
      <c r="C107" s="49"/>
      <c r="D107" s="49"/>
      <c r="E107" s="94"/>
      <c r="F107" s="94"/>
      <c r="G107" s="94"/>
      <c r="H107" s="94"/>
      <c r="I107" s="94"/>
      <c r="J107" s="94"/>
      <c r="K107" s="94"/>
    </row>
    <row r="108" spans="1:11" ht="26.25" customHeight="1">
      <c r="A108" s="50"/>
      <c r="B108" s="15" t="s">
        <v>376</v>
      </c>
      <c r="C108" s="49"/>
      <c r="D108" s="49"/>
      <c r="E108" s="49">
        <v>-37027476.8</v>
      </c>
      <c r="F108" s="49"/>
      <c r="G108" s="49">
        <v>-9566125.12</v>
      </c>
      <c r="H108" s="49"/>
      <c r="I108" s="49">
        <v>-18904391.44</v>
      </c>
      <c r="J108" s="49"/>
      <c r="K108" s="49">
        <v>-8137187.36</v>
      </c>
    </row>
    <row r="109" spans="1:11" ht="26.25" customHeight="1" thickBot="1">
      <c r="A109" s="50"/>
      <c r="B109" s="49" t="s">
        <v>377</v>
      </c>
      <c r="C109" s="49"/>
      <c r="D109" s="49"/>
      <c r="E109" s="53">
        <f>SUM(E105:E108)</f>
        <v>54945193.269999996</v>
      </c>
      <c r="F109" s="49"/>
      <c r="G109" s="53">
        <f>SUM(G105:G108)</f>
        <v>12380019.820000002</v>
      </c>
      <c r="H109" s="49"/>
      <c r="I109" s="53">
        <f>SUM(I105:I108)</f>
        <v>22625585.319999997</v>
      </c>
      <c r="J109" s="49"/>
      <c r="K109" s="53">
        <f>SUM(K105:K108)</f>
        <v>9964587.61</v>
      </c>
    </row>
    <row r="110" spans="1:11" ht="26.25" customHeight="1" thickTop="1">
      <c r="A110" s="50" t="s">
        <v>613</v>
      </c>
      <c r="B110" s="49"/>
      <c r="C110" s="49"/>
      <c r="D110" s="49"/>
      <c r="E110" s="51"/>
      <c r="F110" s="49"/>
      <c r="G110" s="51"/>
      <c r="H110" s="49"/>
      <c r="I110" s="51"/>
      <c r="J110" s="49"/>
      <c r="K110" s="51"/>
    </row>
    <row r="111" spans="1:11" ht="26.25" customHeight="1">
      <c r="A111" s="50" t="s">
        <v>614</v>
      </c>
      <c r="B111" s="49"/>
      <c r="C111" s="49"/>
      <c r="D111" s="49"/>
      <c r="E111" s="51"/>
      <c r="F111" s="49"/>
      <c r="G111" s="51"/>
      <c r="H111" s="49"/>
      <c r="I111" s="51"/>
      <c r="J111" s="49"/>
      <c r="K111" s="51"/>
    </row>
    <row r="112" spans="1:11" ht="26.25" customHeight="1">
      <c r="A112" s="50" t="s">
        <v>615</v>
      </c>
      <c r="B112" s="49"/>
      <c r="C112" s="49"/>
      <c r="D112" s="49"/>
      <c r="E112" s="51"/>
      <c r="F112" s="49"/>
      <c r="G112" s="51"/>
      <c r="H112" s="49"/>
      <c r="I112" s="51"/>
      <c r="J112" s="49"/>
      <c r="K112" s="51"/>
    </row>
    <row r="113" spans="1:11" ht="26.25" customHeight="1">
      <c r="A113" s="50"/>
      <c r="B113" s="49"/>
      <c r="C113" s="49"/>
      <c r="D113" s="49"/>
      <c r="E113" s="51"/>
      <c r="F113" s="49"/>
      <c r="G113" s="51"/>
      <c r="H113" s="49"/>
      <c r="I113" s="51"/>
      <c r="J113" s="49"/>
      <c r="K113" s="51"/>
    </row>
    <row r="114" spans="1:11" ht="26.25" customHeight="1">
      <c r="A114" s="50"/>
      <c r="B114" s="49"/>
      <c r="C114" s="49"/>
      <c r="D114" s="49"/>
      <c r="E114" s="51"/>
      <c r="F114" s="49"/>
      <c r="G114" s="51"/>
      <c r="H114" s="49"/>
      <c r="I114" s="51"/>
      <c r="J114" s="49"/>
      <c r="K114" s="51"/>
    </row>
    <row r="115" spans="1:11" ht="26.25" customHeight="1">
      <c r="A115" s="50"/>
      <c r="B115" s="49"/>
      <c r="C115" s="12" t="s">
        <v>178</v>
      </c>
      <c r="D115" s="49"/>
      <c r="E115" s="51"/>
      <c r="F115" s="49"/>
      <c r="G115" s="51"/>
      <c r="H115" s="49"/>
      <c r="I115" s="51"/>
      <c r="J115" s="49"/>
      <c r="K115" s="51"/>
    </row>
    <row r="116" spans="1:11" ht="26.25" customHeight="1">
      <c r="A116" s="50"/>
      <c r="B116" s="49"/>
      <c r="C116" s="12" t="s">
        <v>177</v>
      </c>
      <c r="D116" s="49"/>
      <c r="E116" s="51"/>
      <c r="F116" s="49"/>
      <c r="G116" s="51"/>
      <c r="H116" s="49"/>
      <c r="I116" s="51"/>
      <c r="J116" s="49"/>
      <c r="K116" s="51"/>
    </row>
    <row r="117" spans="1:11" ht="26.25" customHeight="1">
      <c r="A117" s="50"/>
      <c r="B117" s="49"/>
      <c r="C117" s="49"/>
      <c r="D117" s="49"/>
      <c r="E117" s="51"/>
      <c r="F117" s="49"/>
      <c r="G117" s="51"/>
      <c r="H117" s="49"/>
      <c r="I117" s="51"/>
      <c r="J117" s="49"/>
      <c r="K117" s="51"/>
    </row>
    <row r="118" spans="1:11" ht="26.25" customHeight="1">
      <c r="A118" s="123" t="s">
        <v>463</v>
      </c>
      <c r="B118" s="123"/>
      <c r="C118" s="123"/>
      <c r="D118" s="123"/>
      <c r="E118" s="123"/>
      <c r="F118" s="123"/>
      <c r="G118" s="123"/>
      <c r="H118" s="123"/>
      <c r="I118" s="123"/>
      <c r="J118" s="123"/>
      <c r="K118" s="123"/>
    </row>
    <row r="119" spans="1:11" ht="26.25" customHeight="1">
      <c r="A119" s="50"/>
      <c r="B119" s="49"/>
      <c r="C119" s="49"/>
      <c r="D119" s="49"/>
      <c r="E119" s="51"/>
      <c r="F119" s="49"/>
      <c r="G119" s="51"/>
      <c r="H119" s="49"/>
      <c r="I119" s="51"/>
      <c r="J119" s="49"/>
      <c r="K119" s="51"/>
    </row>
    <row r="120" spans="1:11" ht="26.25" customHeight="1">
      <c r="A120" s="50" t="s">
        <v>378</v>
      </c>
      <c r="B120" s="49"/>
      <c r="C120" s="49"/>
      <c r="D120" s="49"/>
      <c r="E120" s="51"/>
      <c r="F120" s="49"/>
      <c r="G120" s="51"/>
      <c r="H120" s="49"/>
      <c r="I120" s="51"/>
      <c r="J120" s="49"/>
      <c r="K120" s="51"/>
    </row>
    <row r="121" spans="1:11" ht="26.25" customHeight="1">
      <c r="A121" s="50"/>
      <c r="B121" s="49"/>
      <c r="C121" s="49"/>
      <c r="D121" s="49"/>
      <c r="E121" s="51"/>
      <c r="F121" s="49"/>
      <c r="G121" s="51"/>
      <c r="H121" s="49"/>
      <c r="I121" s="51"/>
      <c r="J121" s="49"/>
      <c r="K121" s="55" t="s">
        <v>203</v>
      </c>
    </row>
    <row r="122" spans="1:11" ht="26.25" customHeight="1">
      <c r="A122" s="50"/>
      <c r="B122" s="49"/>
      <c r="C122" s="67" t="s">
        <v>379</v>
      </c>
      <c r="D122" s="49"/>
      <c r="E122" s="51"/>
      <c r="F122" s="49"/>
      <c r="G122" s="51"/>
      <c r="H122" s="49"/>
      <c r="I122" s="92" t="s">
        <v>197</v>
      </c>
      <c r="J122" s="96"/>
      <c r="K122" s="92" t="s">
        <v>196</v>
      </c>
    </row>
    <row r="123" spans="1:11" ht="26.25" customHeight="1">
      <c r="A123" s="50"/>
      <c r="B123" s="49"/>
      <c r="C123" s="97" t="s">
        <v>459</v>
      </c>
      <c r="D123" s="49"/>
      <c r="E123" s="51"/>
      <c r="F123" s="49"/>
      <c r="G123" s="51"/>
      <c r="H123" s="49"/>
      <c r="I123" s="51">
        <v>41887157.79</v>
      </c>
      <c r="J123" s="49"/>
      <c r="K123" s="51">
        <v>21103566.59</v>
      </c>
    </row>
    <row r="124" spans="1:11" ht="26.25" customHeight="1">
      <c r="A124" s="50"/>
      <c r="B124" s="49"/>
      <c r="C124" s="97" t="s">
        <v>460</v>
      </c>
      <c r="D124" s="49"/>
      <c r="E124" s="51"/>
      <c r="F124" s="49"/>
      <c r="G124" s="51"/>
      <c r="H124" s="49"/>
      <c r="I124" s="51">
        <v>32912987.93</v>
      </c>
      <c r="J124" s="49"/>
      <c r="K124" s="51">
        <v>13525077.2</v>
      </c>
    </row>
    <row r="125" spans="1:11" ht="26.25" customHeight="1">
      <c r="A125" s="50"/>
      <c r="B125" s="49"/>
      <c r="C125" s="97" t="s">
        <v>461</v>
      </c>
      <c r="D125" s="49"/>
      <c r="E125" s="51"/>
      <c r="F125" s="49"/>
      <c r="G125" s="51"/>
      <c r="H125" s="49"/>
      <c r="I125" s="51">
        <v>21297834.41</v>
      </c>
      <c r="J125" s="49"/>
      <c r="K125" s="51">
        <v>9245929.5</v>
      </c>
    </row>
    <row r="126" spans="1:11" ht="26.25" customHeight="1">
      <c r="A126" s="50"/>
      <c r="B126" s="49"/>
      <c r="C126" s="97" t="s">
        <v>462</v>
      </c>
      <c r="D126" s="49"/>
      <c r="E126" s="51"/>
      <c r="F126" s="49"/>
      <c r="G126" s="51"/>
      <c r="H126" s="49"/>
      <c r="I126" s="51">
        <v>3958421</v>
      </c>
      <c r="J126" s="49"/>
      <c r="K126" s="51">
        <v>1191421</v>
      </c>
    </row>
    <row r="127" spans="1:11" ht="26.25" customHeight="1" thickBot="1">
      <c r="A127" s="50"/>
      <c r="B127" s="49"/>
      <c r="C127" s="79"/>
      <c r="D127" s="49"/>
      <c r="E127" s="51"/>
      <c r="F127" s="49"/>
      <c r="G127" s="51"/>
      <c r="H127" s="49"/>
      <c r="I127" s="53">
        <f>SUM(I123:I126)</f>
        <v>100056401.13</v>
      </c>
      <c r="J127" s="49"/>
      <c r="K127" s="53">
        <f>SUM(K123:K126)</f>
        <v>45065994.29</v>
      </c>
    </row>
    <row r="128" spans="1:10" ht="26.25" customHeight="1" thickTop="1">
      <c r="A128" s="50" t="s">
        <v>616</v>
      </c>
      <c r="B128" s="49"/>
      <c r="C128" s="49"/>
      <c r="D128" s="49"/>
      <c r="E128" s="49"/>
      <c r="F128" s="49"/>
      <c r="G128" s="51"/>
      <c r="H128" s="49"/>
      <c r="I128" s="51"/>
      <c r="J128" s="49"/>
    </row>
    <row r="129" spans="1:11" ht="26.25" customHeight="1">
      <c r="A129" s="50" t="s">
        <v>52</v>
      </c>
      <c r="B129" s="49"/>
      <c r="C129" s="49"/>
      <c r="D129" s="49"/>
      <c r="E129" s="49"/>
      <c r="F129" s="49"/>
      <c r="G129" s="51"/>
      <c r="H129" s="49"/>
      <c r="I129" s="51"/>
      <c r="J129" s="49"/>
      <c r="K129" s="51"/>
    </row>
    <row r="130" spans="1:11" ht="26.25" customHeight="1">
      <c r="A130" s="50" t="s">
        <v>54</v>
      </c>
      <c r="B130" s="49"/>
      <c r="C130" s="49"/>
      <c r="D130" s="49"/>
      <c r="E130" s="49"/>
      <c r="F130" s="49"/>
      <c r="G130" s="51"/>
      <c r="H130" s="49"/>
      <c r="I130" s="51"/>
      <c r="J130" s="49"/>
      <c r="K130" s="51"/>
    </row>
    <row r="131" spans="1:11" ht="26.25" customHeight="1">
      <c r="A131" s="50" t="s">
        <v>51</v>
      </c>
      <c r="B131" s="49"/>
      <c r="C131" s="49"/>
      <c r="D131" s="49"/>
      <c r="E131" s="49"/>
      <c r="F131" s="49"/>
      <c r="G131" s="51"/>
      <c r="H131" s="49"/>
      <c r="I131" s="51"/>
      <c r="J131" s="49"/>
      <c r="K131" s="51"/>
    </row>
    <row r="132" spans="1:10" ht="26.25" customHeight="1">
      <c r="A132" s="50" t="s">
        <v>617</v>
      </c>
      <c r="B132" s="49"/>
      <c r="C132" s="49"/>
      <c r="D132" s="49"/>
      <c r="E132" s="49"/>
      <c r="F132" s="49"/>
      <c r="G132" s="49"/>
      <c r="H132" s="49"/>
      <c r="I132" s="49"/>
      <c r="J132" s="49"/>
    </row>
    <row r="133" spans="1:11" s="12" customFormat="1" ht="26.25" customHeight="1">
      <c r="A133" s="50" t="s">
        <v>362</v>
      </c>
      <c r="B133" s="49"/>
      <c r="C133" s="49"/>
      <c r="D133" s="49"/>
      <c r="E133" s="49"/>
      <c r="F133" s="49"/>
      <c r="G133" s="49"/>
      <c r="H133" s="49"/>
      <c r="I133" s="49"/>
      <c r="J133" s="49"/>
      <c r="K133" s="51"/>
    </row>
    <row r="134" spans="1:11" s="12" customFormat="1" ht="26.25" customHeight="1">
      <c r="A134" s="50" t="s">
        <v>53</v>
      </c>
      <c r="B134" s="49"/>
      <c r="C134" s="49"/>
      <c r="D134" s="49"/>
      <c r="E134" s="49"/>
      <c r="F134" s="49"/>
      <c r="G134" s="49"/>
      <c r="H134" s="49"/>
      <c r="I134" s="49"/>
      <c r="J134" s="49"/>
      <c r="K134" s="51"/>
    </row>
    <row r="135" spans="1:11" s="12" customFormat="1" ht="26.25" customHeight="1">
      <c r="A135" s="50" t="s">
        <v>57</v>
      </c>
      <c r="B135" s="49"/>
      <c r="C135" s="49"/>
      <c r="D135" s="49"/>
      <c r="E135" s="49"/>
      <c r="F135" s="49"/>
      <c r="G135" s="49"/>
      <c r="H135" s="49"/>
      <c r="I135" s="49"/>
      <c r="J135" s="49"/>
      <c r="K135" s="51"/>
    </row>
    <row r="136" spans="1:11" s="12" customFormat="1" ht="26.25" customHeight="1">
      <c r="A136" s="50" t="s">
        <v>56</v>
      </c>
      <c r="B136" s="49"/>
      <c r="C136" s="49"/>
      <c r="D136" s="49"/>
      <c r="E136" s="49"/>
      <c r="F136" s="49"/>
      <c r="G136" s="49"/>
      <c r="H136" s="49"/>
      <c r="I136" s="49"/>
      <c r="J136" s="49"/>
      <c r="K136" s="51"/>
    </row>
    <row r="137" spans="1:11" s="12" customFormat="1" ht="26.25" customHeight="1">
      <c r="A137" s="50" t="s">
        <v>55</v>
      </c>
      <c r="B137" s="49"/>
      <c r="C137" s="49"/>
      <c r="D137" s="49"/>
      <c r="E137" s="49"/>
      <c r="F137" s="49"/>
      <c r="G137" s="49"/>
      <c r="H137" s="49"/>
      <c r="I137" s="49"/>
      <c r="J137" s="49"/>
      <c r="K137" s="51"/>
    </row>
    <row r="138" spans="1:11" s="12" customFormat="1" ht="26.25" customHeight="1">
      <c r="A138" s="50" t="s">
        <v>422</v>
      </c>
      <c r="B138" s="49"/>
      <c r="C138" s="49"/>
      <c r="D138" s="49"/>
      <c r="E138" s="49"/>
      <c r="F138" s="49"/>
      <c r="G138" s="49"/>
      <c r="H138" s="49"/>
      <c r="I138" s="49"/>
      <c r="J138" s="49"/>
      <c r="K138" s="51"/>
    </row>
    <row r="139" spans="1:11" s="12" customFormat="1" ht="26.25" customHeight="1">
      <c r="A139" s="50" t="s">
        <v>421</v>
      </c>
      <c r="B139" s="49"/>
      <c r="C139" s="49"/>
      <c r="D139" s="49"/>
      <c r="E139" s="49"/>
      <c r="F139" s="49"/>
      <c r="G139" s="49"/>
      <c r="H139" s="49"/>
      <c r="I139" s="49"/>
      <c r="J139" s="49"/>
      <c r="K139" s="51"/>
    </row>
    <row r="140" spans="1:11" s="12" customFormat="1" ht="26.25" customHeight="1">
      <c r="A140" s="50" t="s">
        <v>423</v>
      </c>
      <c r="B140" s="49"/>
      <c r="C140" s="49"/>
      <c r="D140" s="49"/>
      <c r="E140" s="49"/>
      <c r="F140" s="49"/>
      <c r="G140" s="49"/>
      <c r="H140" s="49"/>
      <c r="I140" s="49"/>
      <c r="J140" s="49"/>
      <c r="K140" s="51"/>
    </row>
    <row r="141" spans="1:11" s="12" customFormat="1" ht="26.25" customHeight="1">
      <c r="A141" s="50" t="s">
        <v>424</v>
      </c>
      <c r="B141" s="49"/>
      <c r="C141" s="49"/>
      <c r="D141" s="49"/>
      <c r="E141" s="49"/>
      <c r="F141" s="49"/>
      <c r="G141" s="49"/>
      <c r="H141" s="49"/>
      <c r="I141" s="49"/>
      <c r="J141" s="49"/>
      <c r="K141" s="51"/>
    </row>
    <row r="142" spans="1:11" s="12" customFormat="1" ht="26.25" customHeight="1">
      <c r="A142" s="50" t="s">
        <v>425</v>
      </c>
      <c r="B142" s="49"/>
      <c r="C142" s="49"/>
      <c r="D142" s="49"/>
      <c r="E142" s="49"/>
      <c r="F142" s="49"/>
      <c r="G142" s="49"/>
      <c r="H142" s="49"/>
      <c r="I142" s="49"/>
      <c r="J142" s="49"/>
      <c r="K142" s="51"/>
    </row>
    <row r="143" spans="1:11" s="12" customFormat="1" ht="26.25" customHeight="1">
      <c r="A143" s="50" t="s">
        <v>426</v>
      </c>
      <c r="B143" s="49"/>
      <c r="C143" s="49"/>
      <c r="D143" s="49"/>
      <c r="E143" s="49"/>
      <c r="F143" s="49"/>
      <c r="G143" s="49"/>
      <c r="H143" s="49"/>
      <c r="I143" s="49"/>
      <c r="J143" s="49"/>
      <c r="K143" s="51"/>
    </row>
    <row r="144" spans="1:11" ht="26.25" customHeight="1">
      <c r="A144" s="50"/>
      <c r="B144" s="49"/>
      <c r="C144" s="49"/>
      <c r="D144" s="49"/>
      <c r="E144" s="49"/>
      <c r="F144" s="49"/>
      <c r="G144" s="49"/>
      <c r="H144" s="49"/>
      <c r="I144" s="49"/>
      <c r="J144" s="49"/>
      <c r="K144" s="51"/>
    </row>
    <row r="145" spans="1:11" ht="26.25" customHeight="1">
      <c r="A145" s="50"/>
      <c r="B145" s="49"/>
      <c r="C145" s="12" t="s">
        <v>178</v>
      </c>
      <c r="D145" s="49"/>
      <c r="E145" s="49"/>
      <c r="F145" s="49"/>
      <c r="G145" s="49"/>
      <c r="H145" s="49"/>
      <c r="I145" s="49"/>
      <c r="J145" s="49"/>
      <c r="K145" s="51"/>
    </row>
    <row r="146" spans="1:11" ht="26.25" customHeight="1">
      <c r="A146" s="50"/>
      <c r="B146" s="49"/>
      <c r="C146" s="12" t="s">
        <v>177</v>
      </c>
      <c r="D146" s="49"/>
      <c r="E146" s="49"/>
      <c r="F146" s="49"/>
      <c r="G146" s="49"/>
      <c r="H146" s="49"/>
      <c r="I146" s="49"/>
      <c r="J146" s="49"/>
      <c r="K146" s="51"/>
    </row>
    <row r="147" spans="1:11" ht="26.25" customHeight="1">
      <c r="A147" s="50"/>
      <c r="B147" s="49"/>
      <c r="C147" s="49"/>
      <c r="D147" s="49"/>
      <c r="E147" s="49"/>
      <c r="F147" s="49"/>
      <c r="G147" s="49"/>
      <c r="H147" s="49"/>
      <c r="I147" s="49"/>
      <c r="J147" s="49"/>
      <c r="K147" s="51"/>
    </row>
    <row r="148" spans="1:11" ht="25.5" customHeight="1">
      <c r="A148" s="123" t="s">
        <v>465</v>
      </c>
      <c r="B148" s="123"/>
      <c r="C148" s="123"/>
      <c r="D148" s="123"/>
      <c r="E148" s="123"/>
      <c r="F148" s="123"/>
      <c r="G148" s="123"/>
      <c r="H148" s="123"/>
      <c r="I148" s="123"/>
      <c r="J148" s="123"/>
      <c r="K148" s="123"/>
    </row>
    <row r="149" spans="1:11" ht="25.5" customHeight="1">
      <c r="A149" s="50"/>
      <c r="B149" s="49"/>
      <c r="C149" s="49"/>
      <c r="D149" s="49"/>
      <c r="E149" s="49"/>
      <c r="F149" s="49"/>
      <c r="G149" s="49"/>
      <c r="H149" s="49"/>
      <c r="I149" s="49"/>
      <c r="J149" s="49"/>
      <c r="K149" s="51"/>
    </row>
    <row r="150" spans="1:10" s="12" customFormat="1" ht="25.5" customHeight="1">
      <c r="A150" s="50" t="s">
        <v>618</v>
      </c>
      <c r="B150" s="49"/>
      <c r="C150" s="49"/>
      <c r="D150" s="49"/>
      <c r="E150" s="49"/>
      <c r="F150" s="49"/>
      <c r="G150" s="49"/>
      <c r="H150" s="49"/>
      <c r="I150" s="49"/>
      <c r="J150" s="49"/>
    </row>
    <row r="151" spans="1:11" ht="25.5" customHeight="1">
      <c r="A151" s="50" t="s">
        <v>427</v>
      </c>
      <c r="B151" s="49"/>
      <c r="C151" s="49"/>
      <c r="D151" s="49"/>
      <c r="E151" s="49"/>
      <c r="F151" s="49"/>
      <c r="G151" s="49"/>
      <c r="H151" s="49"/>
      <c r="I151" s="49"/>
      <c r="J151" s="49"/>
      <c r="K151" s="51"/>
    </row>
    <row r="152" spans="1:11" ht="25.5" customHeight="1">
      <c r="A152" s="50" t="s">
        <v>58</v>
      </c>
      <c r="B152" s="49"/>
      <c r="C152" s="49"/>
      <c r="D152" s="49"/>
      <c r="E152" s="49"/>
      <c r="F152" s="49"/>
      <c r="G152" s="49"/>
      <c r="H152" s="49"/>
      <c r="I152" s="49"/>
      <c r="J152" s="49"/>
      <c r="K152" s="49"/>
    </row>
    <row r="153" spans="2:11" ht="25.5" customHeight="1">
      <c r="B153" s="50" t="s">
        <v>59</v>
      </c>
      <c r="C153" s="49"/>
      <c r="D153" s="49"/>
      <c r="E153" s="49"/>
      <c r="F153" s="49"/>
      <c r="G153" s="49"/>
      <c r="H153" s="49"/>
      <c r="I153" s="49"/>
      <c r="J153" s="49"/>
      <c r="K153" s="51"/>
    </row>
    <row r="154" spans="1:11" ht="25.5" customHeight="1">
      <c r="A154" s="50" t="s">
        <v>464</v>
      </c>
      <c r="B154" s="49"/>
      <c r="C154" s="49"/>
      <c r="D154" s="49"/>
      <c r="E154" s="49"/>
      <c r="F154" s="49"/>
      <c r="G154" s="49"/>
      <c r="H154" s="49"/>
      <c r="I154" s="49"/>
      <c r="J154" s="49"/>
      <c r="K154" s="51"/>
    </row>
    <row r="155" spans="1:11" ht="25.5" customHeight="1">
      <c r="A155" s="50" t="s">
        <v>428</v>
      </c>
      <c r="B155" s="49"/>
      <c r="C155" s="49"/>
      <c r="D155" s="49"/>
      <c r="E155" s="49"/>
      <c r="F155" s="49"/>
      <c r="G155" s="49"/>
      <c r="H155" s="49"/>
      <c r="I155" s="49"/>
      <c r="J155" s="49"/>
      <c r="K155" s="51"/>
    </row>
    <row r="156" spans="1:11" ht="25.5" customHeight="1">
      <c r="A156" s="50" t="s">
        <v>61</v>
      </c>
      <c r="B156" s="49"/>
      <c r="C156" s="49"/>
      <c r="D156" s="49"/>
      <c r="E156" s="49"/>
      <c r="F156" s="49"/>
      <c r="G156" s="49"/>
      <c r="H156" s="49"/>
      <c r="I156" s="49"/>
      <c r="J156" s="49"/>
      <c r="K156" s="51"/>
    </row>
    <row r="157" spans="1:11" ht="25.5" customHeight="1">
      <c r="A157" s="50" t="s">
        <v>62</v>
      </c>
      <c r="B157" s="49"/>
      <c r="C157" s="49"/>
      <c r="D157" s="49"/>
      <c r="E157" s="49"/>
      <c r="F157" s="49"/>
      <c r="G157" s="49"/>
      <c r="H157" s="49"/>
      <c r="I157" s="49"/>
      <c r="J157" s="49"/>
      <c r="K157" s="51"/>
    </row>
    <row r="158" spans="1:11" ht="25.5" customHeight="1">
      <c r="A158" s="50" t="s">
        <v>429</v>
      </c>
      <c r="B158" s="49"/>
      <c r="C158" s="49"/>
      <c r="D158" s="49"/>
      <c r="E158" s="49"/>
      <c r="F158" s="49"/>
      <c r="G158" s="49"/>
      <c r="H158" s="49"/>
      <c r="I158" s="49"/>
      <c r="J158" s="49"/>
      <c r="K158" s="51"/>
    </row>
    <row r="159" spans="1:11" ht="25.5" customHeight="1">
      <c r="A159" s="50" t="s">
        <v>419</v>
      </c>
      <c r="B159" s="49"/>
      <c r="C159" s="49"/>
      <c r="D159" s="49"/>
      <c r="E159" s="49"/>
      <c r="F159" s="49"/>
      <c r="G159" s="49"/>
      <c r="H159" s="49"/>
      <c r="I159" s="49"/>
      <c r="J159" s="49"/>
      <c r="K159" s="51"/>
    </row>
    <row r="160" spans="1:11" ht="25.5" customHeight="1">
      <c r="A160" s="50" t="s">
        <v>430</v>
      </c>
      <c r="B160" s="49"/>
      <c r="C160" s="49"/>
      <c r="D160" s="49"/>
      <c r="E160" s="49"/>
      <c r="F160" s="49"/>
      <c r="G160" s="49"/>
      <c r="H160" s="49"/>
      <c r="I160" s="49"/>
      <c r="J160" s="49"/>
      <c r="K160" s="51"/>
    </row>
    <row r="161" spans="1:11" ht="25.5" customHeight="1">
      <c r="A161" s="50" t="s">
        <v>64</v>
      </c>
      <c r="B161" s="49"/>
      <c r="C161" s="49"/>
      <c r="D161" s="49"/>
      <c r="E161" s="49"/>
      <c r="F161" s="49"/>
      <c r="G161" s="49"/>
      <c r="H161" s="49"/>
      <c r="I161" s="49"/>
      <c r="J161" s="49"/>
      <c r="K161" s="51"/>
    </row>
    <row r="162" spans="1:11" ht="25.5" customHeight="1">
      <c r="A162" s="50" t="s">
        <v>65</v>
      </c>
      <c r="B162" s="49"/>
      <c r="C162" s="49"/>
      <c r="D162" s="49"/>
      <c r="E162" s="49"/>
      <c r="F162" s="49"/>
      <c r="G162" s="49"/>
      <c r="H162" s="49"/>
      <c r="I162" s="49"/>
      <c r="J162" s="49"/>
      <c r="K162" s="51"/>
    </row>
    <row r="163" spans="1:11" ht="25.5" customHeight="1">
      <c r="A163" s="50" t="s">
        <v>63</v>
      </c>
      <c r="B163" s="49"/>
      <c r="C163" s="49"/>
      <c r="D163" s="49"/>
      <c r="E163" s="49"/>
      <c r="F163" s="49"/>
      <c r="G163" s="49"/>
      <c r="H163" s="49"/>
      <c r="I163" s="49"/>
      <c r="J163" s="49"/>
      <c r="K163" s="51"/>
    </row>
    <row r="164" spans="1:11" ht="25.5" customHeight="1">
      <c r="A164" s="50" t="s">
        <v>431</v>
      </c>
      <c r="B164" s="49"/>
      <c r="C164" s="49"/>
      <c r="D164" s="49"/>
      <c r="E164" s="49"/>
      <c r="F164" s="49"/>
      <c r="G164" s="49"/>
      <c r="H164" s="49"/>
      <c r="I164" s="49"/>
      <c r="J164" s="49"/>
      <c r="K164" s="51"/>
    </row>
    <row r="165" spans="1:11" ht="25.5" customHeight="1">
      <c r="A165" s="50" t="s">
        <v>432</v>
      </c>
      <c r="B165" s="49"/>
      <c r="C165" s="49"/>
      <c r="D165" s="49"/>
      <c r="E165" s="49"/>
      <c r="F165" s="49"/>
      <c r="G165" s="49"/>
      <c r="H165" s="49"/>
      <c r="I165" s="49"/>
      <c r="J165" s="49"/>
      <c r="K165" s="51"/>
    </row>
    <row r="166" spans="1:11" ht="25.5" customHeight="1">
      <c r="A166" s="50" t="s">
        <v>69</v>
      </c>
      <c r="B166" s="49"/>
      <c r="C166" s="49"/>
      <c r="D166" s="49"/>
      <c r="E166" s="49"/>
      <c r="F166" s="49"/>
      <c r="G166" s="49"/>
      <c r="H166" s="49"/>
      <c r="I166" s="49"/>
      <c r="J166" s="49"/>
      <c r="K166" s="51"/>
    </row>
    <row r="167" spans="1:11" ht="25.5" customHeight="1">
      <c r="A167" s="50" t="s">
        <v>66</v>
      </c>
      <c r="B167" s="49"/>
      <c r="C167" s="49"/>
      <c r="D167" s="49"/>
      <c r="E167" s="49"/>
      <c r="F167" s="49"/>
      <c r="G167" s="49"/>
      <c r="H167" s="49"/>
      <c r="I167" s="49"/>
      <c r="J167" s="49"/>
      <c r="K167" s="51"/>
    </row>
    <row r="168" spans="1:10" ht="25.5" customHeight="1">
      <c r="A168" s="50" t="s">
        <v>433</v>
      </c>
      <c r="B168" s="49"/>
      <c r="C168" s="49"/>
      <c r="D168" s="49"/>
      <c r="E168" s="49"/>
      <c r="F168" s="49"/>
      <c r="G168" s="49"/>
      <c r="H168" s="49"/>
      <c r="I168" s="49"/>
      <c r="J168" s="49"/>
    </row>
    <row r="169" spans="1:11" ht="25.5" customHeight="1">
      <c r="A169" s="50" t="s">
        <v>71</v>
      </c>
      <c r="B169" s="49"/>
      <c r="C169" s="49"/>
      <c r="D169" s="49"/>
      <c r="E169" s="49"/>
      <c r="F169" s="49"/>
      <c r="G169" s="49"/>
      <c r="H169" s="49"/>
      <c r="I169" s="49"/>
      <c r="J169" s="49"/>
      <c r="K169" s="51"/>
    </row>
    <row r="170" spans="1:11" ht="25.5" customHeight="1">
      <c r="A170" s="50" t="s">
        <v>68</v>
      </c>
      <c r="B170" s="49"/>
      <c r="C170" s="49"/>
      <c r="D170" s="49"/>
      <c r="E170" s="49"/>
      <c r="F170" s="49"/>
      <c r="G170" s="49"/>
      <c r="H170" s="49"/>
      <c r="I170" s="49"/>
      <c r="J170" s="49"/>
      <c r="K170" s="51"/>
    </row>
    <row r="171" spans="1:11" ht="25.5" customHeight="1">
      <c r="A171" s="50" t="s">
        <v>67</v>
      </c>
      <c r="B171" s="49"/>
      <c r="C171" s="49"/>
      <c r="D171" s="49"/>
      <c r="E171" s="49"/>
      <c r="F171" s="49"/>
      <c r="G171" s="49"/>
      <c r="H171" s="49"/>
      <c r="I171" s="49"/>
      <c r="J171" s="49"/>
      <c r="K171" s="51"/>
    </row>
    <row r="172" spans="1:11" ht="25.5" customHeight="1">
      <c r="A172" s="50" t="s">
        <v>74</v>
      </c>
      <c r="B172" s="49"/>
      <c r="C172" s="49"/>
      <c r="D172" s="49"/>
      <c r="E172" s="49"/>
      <c r="F172" s="49"/>
      <c r="G172" s="49"/>
      <c r="H172" s="49"/>
      <c r="I172" s="49"/>
      <c r="J172" s="49"/>
      <c r="K172" s="51"/>
    </row>
    <row r="173" spans="1:11" ht="25.5" customHeight="1">
      <c r="A173" s="50" t="s">
        <v>363</v>
      </c>
      <c r="B173" s="49"/>
      <c r="C173" s="49"/>
      <c r="D173" s="49"/>
      <c r="E173" s="49"/>
      <c r="F173" s="49"/>
      <c r="G173" s="49"/>
      <c r="H173" s="49"/>
      <c r="I173" s="49"/>
      <c r="J173" s="49"/>
      <c r="K173" s="51"/>
    </row>
    <row r="174" spans="1:11" ht="25.5" customHeight="1">
      <c r="A174" s="50" t="s">
        <v>75</v>
      </c>
      <c r="B174" s="49"/>
      <c r="C174" s="49"/>
      <c r="D174" s="49"/>
      <c r="E174" s="49"/>
      <c r="F174" s="49"/>
      <c r="G174" s="49"/>
      <c r="H174" s="49"/>
      <c r="I174" s="49"/>
      <c r="J174" s="49"/>
      <c r="K174" s="51"/>
    </row>
    <row r="175" spans="1:11" ht="25.5" customHeight="1">
      <c r="A175" s="50"/>
      <c r="B175" s="49"/>
      <c r="C175" s="49"/>
      <c r="D175" s="49"/>
      <c r="E175" s="49"/>
      <c r="F175" s="49"/>
      <c r="G175" s="49"/>
      <c r="H175" s="49"/>
      <c r="I175" s="49"/>
      <c r="J175" s="49"/>
      <c r="K175" s="51"/>
    </row>
    <row r="176" spans="1:11" ht="25.5" customHeight="1">
      <c r="A176" s="50"/>
      <c r="B176" s="49"/>
      <c r="C176" s="12" t="s">
        <v>178</v>
      </c>
      <c r="D176" s="49"/>
      <c r="E176" s="49"/>
      <c r="F176" s="49"/>
      <c r="G176" s="49"/>
      <c r="H176" s="49"/>
      <c r="I176" s="49"/>
      <c r="J176" s="49"/>
      <c r="K176" s="51"/>
    </row>
    <row r="177" spans="1:11" ht="25.5" customHeight="1">
      <c r="A177" s="50"/>
      <c r="B177" s="49"/>
      <c r="C177" s="12" t="s">
        <v>177</v>
      </c>
      <c r="D177" s="49"/>
      <c r="E177" s="49"/>
      <c r="F177" s="49"/>
      <c r="G177" s="49"/>
      <c r="H177" s="49"/>
      <c r="I177" s="49"/>
      <c r="J177" s="49"/>
      <c r="K177" s="51"/>
    </row>
    <row r="178" spans="1:11" ht="25.5" customHeight="1">
      <c r="A178" s="50"/>
      <c r="B178" s="49"/>
      <c r="C178" s="12"/>
      <c r="D178" s="49"/>
      <c r="E178" s="49"/>
      <c r="F178" s="49"/>
      <c r="G178" s="49"/>
      <c r="H178" s="49"/>
      <c r="I178" s="49"/>
      <c r="J178" s="49"/>
      <c r="K178" s="51"/>
    </row>
    <row r="179" spans="1:11" ht="24" customHeight="1">
      <c r="A179" s="123" t="s">
        <v>469</v>
      </c>
      <c r="B179" s="123"/>
      <c r="C179" s="123"/>
      <c r="D179" s="123"/>
      <c r="E179" s="123"/>
      <c r="F179" s="123"/>
      <c r="G179" s="123"/>
      <c r="H179" s="123"/>
      <c r="I179" s="123"/>
      <c r="J179" s="123"/>
      <c r="K179" s="123"/>
    </row>
    <row r="180" spans="1:11" ht="24" customHeight="1">
      <c r="A180" s="50"/>
      <c r="B180" s="49"/>
      <c r="C180" s="49"/>
      <c r="D180" s="49"/>
      <c r="E180" s="49"/>
      <c r="F180" s="49"/>
      <c r="G180" s="49"/>
      <c r="H180" s="49"/>
      <c r="I180" s="49"/>
      <c r="J180" s="49"/>
      <c r="K180" s="51"/>
    </row>
    <row r="181" spans="1:11" ht="24" customHeight="1">
      <c r="A181" s="50" t="s">
        <v>434</v>
      </c>
      <c r="B181" s="49"/>
      <c r="C181" s="49"/>
      <c r="D181" s="49"/>
      <c r="E181" s="49"/>
      <c r="F181" s="49"/>
      <c r="G181" s="49"/>
      <c r="H181" s="49"/>
      <c r="I181" s="49"/>
      <c r="J181" s="49"/>
      <c r="K181" s="49"/>
    </row>
    <row r="182" spans="1:11" ht="24" customHeight="1">
      <c r="A182" s="50" t="s">
        <v>72</v>
      </c>
      <c r="B182" s="49"/>
      <c r="C182" s="49"/>
      <c r="D182" s="49"/>
      <c r="E182" s="49"/>
      <c r="F182" s="49"/>
      <c r="G182" s="49"/>
      <c r="H182" s="49"/>
      <c r="I182" s="49"/>
      <c r="J182" s="49"/>
      <c r="K182" s="51"/>
    </row>
    <row r="183" spans="1:11" ht="24" customHeight="1">
      <c r="A183" s="50" t="s">
        <v>73</v>
      </c>
      <c r="B183" s="49"/>
      <c r="C183" s="49"/>
      <c r="D183" s="49"/>
      <c r="E183" s="49"/>
      <c r="F183" s="49"/>
      <c r="G183" s="49"/>
      <c r="H183" s="49"/>
      <c r="I183" s="49"/>
      <c r="J183" s="49"/>
      <c r="K183" s="51"/>
    </row>
    <row r="184" spans="1:11" ht="24" customHeight="1">
      <c r="A184" s="50" t="s">
        <v>466</v>
      </c>
      <c r="B184" s="49"/>
      <c r="C184" s="49"/>
      <c r="D184" s="49"/>
      <c r="E184" s="49"/>
      <c r="F184" s="49"/>
      <c r="G184" s="49"/>
      <c r="H184" s="49"/>
      <c r="I184" s="49"/>
      <c r="J184" s="49"/>
      <c r="K184" s="51"/>
    </row>
    <row r="185" spans="1:11" ht="24" customHeight="1">
      <c r="A185" s="50" t="s">
        <v>467</v>
      </c>
      <c r="B185" s="49"/>
      <c r="C185" s="49"/>
      <c r="D185" s="49"/>
      <c r="E185" s="49"/>
      <c r="F185" s="49"/>
      <c r="G185" s="49"/>
      <c r="H185" s="49"/>
      <c r="I185" s="49"/>
      <c r="J185" s="49"/>
      <c r="K185" s="51"/>
    </row>
    <row r="186" spans="1:11" ht="24" customHeight="1">
      <c r="A186" s="50" t="s">
        <v>435</v>
      </c>
      <c r="B186" s="49"/>
      <c r="C186" s="49"/>
      <c r="D186" s="49"/>
      <c r="E186" s="49"/>
      <c r="F186" s="49"/>
      <c r="G186" s="49"/>
      <c r="H186" s="49"/>
      <c r="I186" s="49"/>
      <c r="J186" s="49"/>
      <c r="K186" s="51"/>
    </row>
    <row r="187" spans="1:11" ht="24" customHeight="1">
      <c r="A187" s="50" t="s">
        <v>77</v>
      </c>
      <c r="B187" s="49"/>
      <c r="C187" s="49"/>
      <c r="D187" s="49"/>
      <c r="E187" s="49"/>
      <c r="F187" s="49"/>
      <c r="G187" s="49"/>
      <c r="H187" s="49"/>
      <c r="I187" s="49"/>
      <c r="J187" s="49"/>
      <c r="K187" s="51"/>
    </row>
    <row r="188" spans="1:11" ht="24" customHeight="1">
      <c r="A188" s="50" t="s">
        <v>76</v>
      </c>
      <c r="B188" s="49"/>
      <c r="C188" s="49"/>
      <c r="D188" s="49"/>
      <c r="E188" s="49"/>
      <c r="F188" s="49"/>
      <c r="G188" s="49"/>
      <c r="H188" s="49"/>
      <c r="I188" s="49"/>
      <c r="J188" s="49"/>
      <c r="K188" s="51"/>
    </row>
    <row r="189" spans="1:11" ht="24" customHeight="1">
      <c r="A189" s="50" t="s">
        <v>436</v>
      </c>
      <c r="B189" s="49"/>
      <c r="C189" s="49"/>
      <c r="D189" s="49"/>
      <c r="E189" s="49"/>
      <c r="F189" s="49"/>
      <c r="G189" s="49"/>
      <c r="H189" s="49"/>
      <c r="I189" s="49"/>
      <c r="J189" s="49"/>
      <c r="K189" s="51"/>
    </row>
    <row r="190" spans="1:11" ht="24" customHeight="1">
      <c r="A190" s="50" t="s">
        <v>80</v>
      </c>
      <c r="B190" s="49"/>
      <c r="C190" s="49"/>
      <c r="D190" s="49"/>
      <c r="E190" s="49"/>
      <c r="F190" s="49"/>
      <c r="G190" s="49"/>
      <c r="H190" s="49"/>
      <c r="I190" s="49"/>
      <c r="J190" s="49"/>
      <c r="K190" s="51"/>
    </row>
    <row r="191" spans="1:11" ht="24" customHeight="1">
      <c r="A191" s="50" t="s">
        <v>78</v>
      </c>
      <c r="B191" s="49"/>
      <c r="C191" s="49"/>
      <c r="D191" s="49"/>
      <c r="E191" s="49"/>
      <c r="F191" s="49"/>
      <c r="G191" s="49"/>
      <c r="H191" s="49"/>
      <c r="I191" s="49"/>
      <c r="J191" s="49"/>
      <c r="K191" s="51"/>
    </row>
    <row r="192" spans="1:11" ht="24" customHeight="1">
      <c r="A192" s="50" t="s">
        <v>81</v>
      </c>
      <c r="B192" s="49"/>
      <c r="C192" s="49"/>
      <c r="D192" s="49"/>
      <c r="E192" s="49"/>
      <c r="F192" s="49"/>
      <c r="G192" s="49"/>
      <c r="H192" s="49"/>
      <c r="I192" s="49"/>
      <c r="J192" s="49"/>
      <c r="K192" s="51"/>
    </row>
    <row r="193" spans="1:11" ht="24" customHeight="1">
      <c r="A193" s="50" t="s">
        <v>79</v>
      </c>
      <c r="B193" s="49"/>
      <c r="C193" s="49"/>
      <c r="D193" s="49"/>
      <c r="E193" s="49"/>
      <c r="F193" s="49"/>
      <c r="G193" s="49"/>
      <c r="H193" s="49"/>
      <c r="I193" s="49"/>
      <c r="J193" s="49"/>
      <c r="K193" s="51"/>
    </row>
    <row r="194" spans="1:11" ht="24" customHeight="1">
      <c r="A194" s="50" t="s">
        <v>438</v>
      </c>
      <c r="B194" s="49"/>
      <c r="C194" s="49"/>
      <c r="D194" s="49"/>
      <c r="E194" s="49"/>
      <c r="F194" s="49"/>
      <c r="G194" s="49"/>
      <c r="H194" s="49"/>
      <c r="I194" s="49"/>
      <c r="J194" s="49"/>
      <c r="K194" s="51"/>
    </row>
    <row r="195" spans="1:11" ht="24" customHeight="1">
      <c r="A195" s="50" t="s">
        <v>440</v>
      </c>
      <c r="B195" s="49"/>
      <c r="C195" s="49"/>
      <c r="D195" s="49"/>
      <c r="E195" s="49"/>
      <c r="F195" s="49"/>
      <c r="G195" s="49"/>
      <c r="H195" s="49"/>
      <c r="I195" s="49"/>
      <c r="J195" s="49"/>
      <c r="K195" s="51"/>
    </row>
    <row r="196" spans="1:11" ht="24" customHeight="1">
      <c r="A196" s="50" t="s">
        <v>441</v>
      </c>
      <c r="B196" s="49"/>
      <c r="C196" s="49"/>
      <c r="D196" s="49"/>
      <c r="E196" s="49"/>
      <c r="F196" s="49"/>
      <c r="G196" s="49"/>
      <c r="H196" s="49"/>
      <c r="I196" s="49"/>
      <c r="J196" s="49"/>
      <c r="K196" s="51"/>
    </row>
    <row r="197" spans="1:11" ht="24" customHeight="1">
      <c r="A197" s="50" t="s">
        <v>443</v>
      </c>
      <c r="B197" s="49"/>
      <c r="C197" s="49"/>
      <c r="D197" s="49"/>
      <c r="E197" s="49"/>
      <c r="F197" s="49"/>
      <c r="G197" s="49"/>
      <c r="H197" s="49"/>
      <c r="I197" s="49"/>
      <c r="J197" s="49"/>
      <c r="K197" s="51"/>
    </row>
    <row r="198" spans="1:11" ht="24" customHeight="1">
      <c r="A198" s="50" t="s">
        <v>442</v>
      </c>
      <c r="B198" s="49"/>
      <c r="C198" s="49"/>
      <c r="D198" s="49"/>
      <c r="E198" s="49"/>
      <c r="F198" s="49"/>
      <c r="G198" s="49"/>
      <c r="H198" s="49"/>
      <c r="I198" s="49"/>
      <c r="J198" s="49"/>
      <c r="K198" s="51"/>
    </row>
    <row r="199" spans="1:11" ht="24" customHeight="1">
      <c r="A199" s="50" t="s">
        <v>439</v>
      </c>
      <c r="B199" s="49"/>
      <c r="C199" s="49"/>
      <c r="D199" s="49"/>
      <c r="E199" s="49"/>
      <c r="F199" s="49"/>
      <c r="G199" s="49"/>
      <c r="H199" s="49"/>
      <c r="I199" s="49"/>
      <c r="J199" s="49"/>
      <c r="K199" s="51"/>
    </row>
    <row r="200" spans="1:11" ht="24" customHeight="1">
      <c r="A200" s="50" t="s">
        <v>437</v>
      </c>
      <c r="B200" s="49"/>
      <c r="C200" s="49"/>
      <c r="D200" s="49"/>
      <c r="E200" s="49"/>
      <c r="F200" s="49"/>
      <c r="G200" s="49"/>
      <c r="H200" s="49"/>
      <c r="I200" s="49"/>
      <c r="J200" s="49"/>
      <c r="K200" s="51"/>
    </row>
    <row r="201" spans="1:11" ht="24" customHeight="1">
      <c r="A201" s="50" t="s">
        <v>444</v>
      </c>
      <c r="B201" s="49"/>
      <c r="C201" s="49"/>
      <c r="D201" s="49"/>
      <c r="E201" s="49"/>
      <c r="F201" s="49"/>
      <c r="G201" s="49"/>
      <c r="H201" s="49"/>
      <c r="I201" s="49"/>
      <c r="J201" s="49"/>
      <c r="K201" s="51"/>
    </row>
    <row r="202" spans="1:11" ht="24" customHeight="1">
      <c r="A202" s="50" t="s">
        <v>445</v>
      </c>
      <c r="B202" s="49"/>
      <c r="C202" s="49"/>
      <c r="D202" s="49"/>
      <c r="E202" s="49"/>
      <c r="F202" s="49"/>
      <c r="G202" s="49"/>
      <c r="H202" s="49"/>
      <c r="I202" s="49"/>
      <c r="J202" s="49"/>
      <c r="K202" s="51"/>
    </row>
    <row r="203" spans="1:11" ht="24" customHeight="1">
      <c r="A203" s="50" t="s">
        <v>420</v>
      </c>
      <c r="B203" s="49"/>
      <c r="C203" s="49"/>
      <c r="D203" s="49"/>
      <c r="E203" s="49"/>
      <c r="F203" s="49"/>
      <c r="G203" s="49"/>
      <c r="H203" s="49"/>
      <c r="I203" s="49"/>
      <c r="J203" s="49"/>
      <c r="K203" s="51"/>
    </row>
    <row r="204" spans="1:11" ht="24" customHeight="1">
      <c r="A204" s="50" t="s">
        <v>446</v>
      </c>
      <c r="B204" s="49"/>
      <c r="C204" s="49"/>
      <c r="D204" s="49"/>
      <c r="E204" s="49"/>
      <c r="F204" s="49"/>
      <c r="G204" s="49"/>
      <c r="H204" s="49"/>
      <c r="I204" s="49"/>
      <c r="J204" s="49"/>
      <c r="K204" s="51"/>
    </row>
    <row r="205" spans="1:11" ht="24" customHeight="1">
      <c r="A205" s="50" t="s">
        <v>447</v>
      </c>
      <c r="B205" s="49"/>
      <c r="C205" s="49"/>
      <c r="D205" s="49"/>
      <c r="E205" s="49"/>
      <c r="F205" s="49"/>
      <c r="G205" s="49"/>
      <c r="H205" s="49"/>
      <c r="I205" s="49"/>
      <c r="J205" s="49"/>
      <c r="K205" s="51"/>
    </row>
    <row r="206" spans="1:11" ht="24" customHeight="1">
      <c r="A206" s="50" t="s">
        <v>448</v>
      </c>
      <c r="B206" s="49"/>
      <c r="C206" s="49"/>
      <c r="D206" s="49"/>
      <c r="E206" s="49"/>
      <c r="F206" s="49"/>
      <c r="G206" s="49"/>
      <c r="H206" s="49"/>
      <c r="I206" s="49"/>
      <c r="J206" s="49"/>
      <c r="K206" s="51"/>
    </row>
    <row r="207" spans="1:11" ht="24" customHeight="1">
      <c r="A207" s="50"/>
      <c r="B207" s="49"/>
      <c r="C207" s="49"/>
      <c r="D207" s="49"/>
      <c r="E207" s="49"/>
      <c r="F207" s="49"/>
      <c r="G207" s="49"/>
      <c r="H207" s="49"/>
      <c r="I207" s="49"/>
      <c r="J207" s="49"/>
      <c r="K207" s="51"/>
    </row>
    <row r="208" spans="1:11" ht="24" customHeight="1">
      <c r="A208" s="50"/>
      <c r="B208" s="49"/>
      <c r="C208" s="49"/>
      <c r="D208" s="49"/>
      <c r="E208" s="49"/>
      <c r="F208" s="49"/>
      <c r="G208" s="49"/>
      <c r="H208" s="49"/>
      <c r="I208" s="49"/>
      <c r="J208" s="49"/>
      <c r="K208" s="51"/>
    </row>
    <row r="209" spans="1:11" ht="24" customHeight="1">
      <c r="A209" s="50"/>
      <c r="B209" s="49"/>
      <c r="C209" s="12" t="s">
        <v>178</v>
      </c>
      <c r="D209" s="49"/>
      <c r="E209" s="49"/>
      <c r="F209" s="49"/>
      <c r="G209" s="49"/>
      <c r="H209" s="49"/>
      <c r="I209" s="49"/>
      <c r="J209" s="49"/>
      <c r="K209" s="51"/>
    </row>
    <row r="210" spans="1:11" ht="24" customHeight="1">
      <c r="A210" s="50"/>
      <c r="B210" s="49"/>
      <c r="C210" s="12" t="s">
        <v>177</v>
      </c>
      <c r="D210" s="49"/>
      <c r="E210" s="49"/>
      <c r="F210" s="49"/>
      <c r="G210" s="49"/>
      <c r="H210" s="49"/>
      <c r="I210" s="49"/>
      <c r="J210" s="49"/>
      <c r="K210" s="51"/>
    </row>
    <row r="211" spans="1:11" ht="24" customHeight="1">
      <c r="A211" s="50"/>
      <c r="B211" s="49"/>
      <c r="C211" s="12"/>
      <c r="D211" s="49"/>
      <c r="E211" s="49"/>
      <c r="F211" s="49"/>
      <c r="G211" s="49"/>
      <c r="H211" s="49"/>
      <c r="I211" s="49"/>
      <c r="J211" s="49"/>
      <c r="K211" s="51"/>
    </row>
    <row r="212" spans="1:11" ht="27" customHeight="1">
      <c r="A212" s="123" t="s">
        <v>468</v>
      </c>
      <c r="B212" s="123"/>
      <c r="C212" s="123"/>
      <c r="D212" s="123"/>
      <c r="E212" s="123"/>
      <c r="F212" s="123"/>
      <c r="G212" s="123"/>
      <c r="H212" s="123"/>
      <c r="I212" s="123"/>
      <c r="J212" s="123"/>
      <c r="K212" s="123"/>
    </row>
    <row r="213" spans="1:11" ht="27" customHeight="1">
      <c r="A213" s="50"/>
      <c r="B213" s="49"/>
      <c r="C213" s="49"/>
      <c r="D213" s="49"/>
      <c r="E213" s="49"/>
      <c r="F213" s="49"/>
      <c r="G213" s="49"/>
      <c r="H213" s="49"/>
      <c r="I213" s="49"/>
      <c r="J213" s="49"/>
      <c r="K213" s="51"/>
    </row>
    <row r="214" spans="1:11" ht="27" customHeight="1">
      <c r="A214" s="50" t="s">
        <v>0</v>
      </c>
      <c r="B214" s="49"/>
      <c r="C214" s="49"/>
      <c r="D214" s="49"/>
      <c r="E214" s="49"/>
      <c r="F214" s="49"/>
      <c r="G214" s="49"/>
      <c r="H214" s="49"/>
      <c r="I214" s="49"/>
      <c r="J214" s="49"/>
      <c r="K214" s="51"/>
    </row>
    <row r="215" spans="1:11" ht="27" customHeight="1">
      <c r="A215" s="50" t="s">
        <v>581</v>
      </c>
      <c r="B215" s="49"/>
      <c r="C215" s="49"/>
      <c r="D215" s="49"/>
      <c r="E215" s="49"/>
      <c r="F215" s="49"/>
      <c r="G215" s="49"/>
      <c r="H215" s="49"/>
      <c r="I215" s="49"/>
      <c r="J215" s="49"/>
      <c r="K215" s="51"/>
    </row>
    <row r="216" spans="1:11" ht="27" customHeight="1">
      <c r="A216" s="50" t="s">
        <v>582</v>
      </c>
      <c r="B216" s="49"/>
      <c r="C216" s="49"/>
      <c r="D216" s="49"/>
      <c r="E216" s="49"/>
      <c r="F216" s="49"/>
      <c r="G216" s="49"/>
      <c r="H216" s="49"/>
      <c r="I216" s="49"/>
      <c r="J216" s="49"/>
      <c r="K216" s="51"/>
    </row>
    <row r="217" spans="1:11" ht="27" customHeight="1">
      <c r="A217" s="50" t="s">
        <v>395</v>
      </c>
      <c r="B217" s="49"/>
      <c r="C217" s="49"/>
      <c r="D217" s="49"/>
      <c r="E217" s="49"/>
      <c r="F217" s="49"/>
      <c r="G217" s="49"/>
      <c r="H217" s="49"/>
      <c r="I217" s="49"/>
      <c r="J217" s="49"/>
      <c r="K217" s="51"/>
    </row>
    <row r="218" spans="1:11" ht="27" customHeight="1">
      <c r="A218" s="50" t="s">
        <v>583</v>
      </c>
      <c r="B218" s="49"/>
      <c r="C218" s="49"/>
      <c r="D218" s="49"/>
      <c r="E218" s="49"/>
      <c r="F218" s="49"/>
      <c r="G218" s="49"/>
      <c r="H218" s="49"/>
      <c r="I218" s="49"/>
      <c r="J218" s="49"/>
      <c r="K218" s="51"/>
    </row>
    <row r="219" spans="1:11" ht="27" customHeight="1">
      <c r="A219" s="50" t="s">
        <v>1</v>
      </c>
      <c r="B219" s="49"/>
      <c r="C219" s="49"/>
      <c r="D219" s="49"/>
      <c r="E219" s="49"/>
      <c r="F219" s="49"/>
      <c r="G219" s="49"/>
      <c r="H219" s="49"/>
      <c r="I219" s="49"/>
      <c r="J219" s="49"/>
      <c r="K219" s="51"/>
    </row>
    <row r="220" spans="1:11" ht="27" customHeight="1">
      <c r="A220" s="50" t="s">
        <v>584</v>
      </c>
      <c r="B220" s="49"/>
      <c r="C220" s="49"/>
      <c r="D220" s="49"/>
      <c r="E220" s="49"/>
      <c r="F220" s="49"/>
      <c r="G220" s="49"/>
      <c r="H220" s="49"/>
      <c r="I220" s="49"/>
      <c r="J220" s="49"/>
      <c r="K220" s="51"/>
    </row>
    <row r="221" spans="1:11" ht="27" customHeight="1">
      <c r="A221" s="50" t="s">
        <v>585</v>
      </c>
      <c r="B221" s="49"/>
      <c r="C221" s="49"/>
      <c r="D221" s="49"/>
      <c r="E221" s="49"/>
      <c r="F221" s="49"/>
      <c r="G221" s="49"/>
      <c r="H221" s="49"/>
      <c r="I221" s="49"/>
      <c r="J221" s="49"/>
      <c r="K221" s="51"/>
    </row>
    <row r="222" spans="1:11" ht="27" customHeight="1">
      <c r="A222" s="50" t="s">
        <v>60</v>
      </c>
      <c r="B222" s="49"/>
      <c r="C222" s="49"/>
      <c r="D222" s="49"/>
      <c r="E222" s="49"/>
      <c r="F222" s="49"/>
      <c r="G222" s="49"/>
      <c r="H222" s="49"/>
      <c r="I222" s="49"/>
      <c r="J222" s="49"/>
      <c r="K222" s="51"/>
    </row>
    <row r="223" ht="26.25" customHeight="1">
      <c r="A223" s="15" t="s">
        <v>2</v>
      </c>
    </row>
    <row r="224" spans="1:11" ht="26.25" customHeight="1">
      <c r="A224" s="15" t="s">
        <v>7</v>
      </c>
      <c r="K224" s="51"/>
    </row>
    <row r="225" ht="26.25" customHeight="1">
      <c r="A225" s="15" t="s">
        <v>6</v>
      </c>
    </row>
    <row r="226" ht="26.25" customHeight="1">
      <c r="A226" s="15" t="s">
        <v>5</v>
      </c>
    </row>
    <row r="227" ht="26.25" customHeight="1">
      <c r="A227" s="15" t="s">
        <v>4</v>
      </c>
    </row>
    <row r="228" ht="26.25" customHeight="1">
      <c r="A228" s="15" t="s">
        <v>3</v>
      </c>
    </row>
    <row r="229" spans="1:6" ht="26.25" customHeight="1">
      <c r="A229" s="50"/>
      <c r="B229" s="49"/>
      <c r="C229" s="49"/>
      <c r="D229" s="49"/>
      <c r="E229" s="49"/>
      <c r="F229" s="49"/>
    </row>
    <row r="230" spans="1:6" ht="26.25" customHeight="1">
      <c r="A230" s="50"/>
      <c r="B230" s="49"/>
      <c r="E230" s="12"/>
      <c r="F230" s="49"/>
    </row>
    <row r="231" ht="26.25" customHeight="1">
      <c r="C231" s="12" t="s">
        <v>178</v>
      </c>
    </row>
    <row r="232" ht="26.25" customHeight="1">
      <c r="C232" s="12" t="s">
        <v>177</v>
      </c>
    </row>
    <row r="233" ht="26.25" customHeight="1"/>
  </sheetData>
  <mergeCells count="16">
    <mergeCell ref="A1:K1"/>
    <mergeCell ref="E47:G47"/>
    <mergeCell ref="E6:G6"/>
    <mergeCell ref="I6:K6"/>
    <mergeCell ref="A29:K29"/>
    <mergeCell ref="I47:K47"/>
    <mergeCell ref="E35:G35"/>
    <mergeCell ref="I35:K35"/>
    <mergeCell ref="A59:K59"/>
    <mergeCell ref="E99:G99"/>
    <mergeCell ref="I99:K99"/>
    <mergeCell ref="A88:K88"/>
    <mergeCell ref="A118:K118"/>
    <mergeCell ref="A148:K148"/>
    <mergeCell ref="A179:K179"/>
    <mergeCell ref="A212:K212"/>
  </mergeCells>
  <printOptions/>
  <pageMargins left="0.43" right="0.19" top="0.59" bottom="0.37" header="0.31" footer="0.21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 I A International Auditing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 I A</dc:creator>
  <cp:keywords/>
  <dc:description/>
  <cp:lastModifiedBy>IB Department</cp:lastModifiedBy>
  <cp:lastPrinted>2004-08-10T11:23:12Z</cp:lastPrinted>
  <dcterms:created xsi:type="dcterms:W3CDTF">1999-04-17T06:02:17Z</dcterms:created>
  <dcterms:modified xsi:type="dcterms:W3CDTF">2004-08-10T11:24:25Z</dcterms:modified>
  <cp:category/>
  <cp:version/>
  <cp:contentType/>
  <cp:contentStatus/>
</cp:coreProperties>
</file>